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480" windowHeight="11436" activeTab="1"/>
  </bookViews>
  <sheets>
    <sheet name="PLAN PRIHODA " sheetId="1" r:id="rId1"/>
    <sheet name="PLAN RASHODA I IZDATAKA " sheetId="2" r:id="rId2"/>
  </sheets>
  <definedNames>
    <definedName name="_xlnm.Print_Titles" localSheetId="0">'PLAN PRIHODA '!$1:$1</definedName>
    <definedName name="_xlnm.Print_Titles" localSheetId="1">'PLAN RASHODA I IZDATAKA '!$1:$2</definedName>
    <definedName name="_xlnm.Print_Area" localSheetId="0">'PLAN PRIHODA '!$A$1:$L$48</definedName>
    <definedName name="_xlnm.Print_Area" localSheetId="1">'PLAN RASHODA I IZDATAKA '!$A$1:$U$157</definedName>
  </definedNames>
  <calcPr fullCalcOnLoad="1"/>
</workbook>
</file>

<file path=xl/sharedStrings.xml><?xml version="1.0" encoding="utf-8"?>
<sst xmlns="http://schemas.openxmlformats.org/spreadsheetml/2006/main" count="318" uniqueCount="151">
  <si>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</si>
  <si>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</si>
  <si>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</si>
  <si>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</si>
  <si>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</si>
  <si>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</si>
  <si>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</si>
  <si>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</si>
  <si>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</si>
  <si>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</si>
  <si>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</si>
  <si>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</si>
  <si>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</si>
  <si>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</si>
  <si>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</si>
  <si>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</si>
  <si>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</si>
  <si>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</si>
  <si>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</si>
  <si>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</si>
  <si>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</si>
  <si>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</si>
  <si>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</si>
  <si>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</si>
  <si>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</si>
  <si>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</si>
  <si>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</si>
  <si>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</si>
  <si>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</si>
  <si>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PROJEKCIJA PLANA ZA 2015.</t>
  </si>
  <si>
    <t>PROJEKCIJA PLANA ZA 2016.</t>
  </si>
  <si>
    <t>A</t>
  </si>
  <si>
    <t>Program</t>
  </si>
  <si>
    <t>63/Tekuće pomoći iz proračuna decentralizacija</t>
  </si>
  <si>
    <t xml:space="preserve">64/ Prihodi od iznajmljivanja </t>
  </si>
  <si>
    <t>65/Ostali nespo.Prihodi-sufinanciranje</t>
  </si>
  <si>
    <t>66/Prihodi od pruženih usluga i donacije</t>
  </si>
  <si>
    <t>67/Prihodi za finan.rashoda posl.</t>
  </si>
  <si>
    <t>67/Prihodi za finan.ras.nef.imovine</t>
  </si>
  <si>
    <t>Aktivnost:decentralizirane funkcije osnovnoškolskog obrazovanja</t>
  </si>
  <si>
    <t>Službena putovanja</t>
  </si>
  <si>
    <t>Stručno usavršavanje</t>
  </si>
  <si>
    <t>Uredski mati ostal.mat.</t>
  </si>
  <si>
    <t>Energija</t>
  </si>
  <si>
    <t>Mat.i djel. za tek.i inv.</t>
  </si>
  <si>
    <t>Sitni inventar</t>
  </si>
  <si>
    <t>Usluge tel.poš.i prijev.</t>
  </si>
  <si>
    <t>Usluge tekućeg i inv.od.</t>
  </si>
  <si>
    <t>Usluge  promidž.i inf.</t>
  </si>
  <si>
    <t>Komunalne usluge</t>
  </si>
  <si>
    <t>Zdrastvene usluge</t>
  </si>
  <si>
    <t>Intelektualne i os.usluge</t>
  </si>
  <si>
    <t>Računalne usluge</t>
  </si>
  <si>
    <t>Ostale usluge</t>
  </si>
  <si>
    <t>Reprezentacija</t>
  </si>
  <si>
    <t>Članarine</t>
  </si>
  <si>
    <t>Ostale pristoj. i naknade</t>
  </si>
  <si>
    <t>Ostali nespomenuti rash.</t>
  </si>
  <si>
    <t>Usluge plat. prometa</t>
  </si>
  <si>
    <t>Zatezne kamate</t>
  </si>
  <si>
    <t>Aktivnost produženog boravka</t>
  </si>
  <si>
    <t>Ostali rasho. za zapos.</t>
  </si>
  <si>
    <t>Doprinosi za zdrastvo</t>
  </si>
  <si>
    <t>Doprinosi za zapoš.</t>
  </si>
  <si>
    <t>Naknada za prijevoz</t>
  </si>
  <si>
    <t>Mat.i sirovine za šk.</t>
  </si>
  <si>
    <t>Intel. i os.usluge</t>
  </si>
  <si>
    <t xml:space="preserve">Uredska opr. i namj. </t>
  </si>
  <si>
    <t>Oprema za održ.i zaštitu</t>
  </si>
  <si>
    <t>Ulaganje u računal.programe</t>
  </si>
  <si>
    <t>Knjige u knjižnici</t>
  </si>
  <si>
    <t>UKUPNO</t>
  </si>
  <si>
    <t>Aktivnost :prihodi i rashodi  ostalo škola</t>
  </si>
  <si>
    <t>Nak.za kor.pr.autom.</t>
  </si>
  <si>
    <t>Sl.rad.obuća i odjeća</t>
  </si>
  <si>
    <t>Ostale zakup. i najamn.</t>
  </si>
  <si>
    <t>Naknade os.izvan r.od</t>
  </si>
  <si>
    <t>Premija osiguranja</t>
  </si>
  <si>
    <t>Prihodi za posebne namjene   HZZO</t>
  </si>
  <si>
    <t>Pomoći  Državni proračun</t>
  </si>
  <si>
    <t>Pomoći  Županijski proračun</t>
  </si>
  <si>
    <t>Pomoći  Općine</t>
  </si>
  <si>
    <t>Materijal i sirovine</t>
  </si>
  <si>
    <t>Aktivnost :socijalni program</t>
  </si>
  <si>
    <t>decentralizacija MAT</t>
  </si>
  <si>
    <t xml:space="preserve">decentralizacija </t>
  </si>
  <si>
    <t>Dodatna sredstva Grad</t>
  </si>
  <si>
    <t>67/prihodi državni proračun</t>
  </si>
  <si>
    <t>2017.</t>
  </si>
  <si>
    <t>Ukupno prihodi i primici za 2017.</t>
  </si>
  <si>
    <t>PRIJEDLOG PLANA ZA 2015.</t>
  </si>
  <si>
    <t>PROJEKCIJA PLANA ZA 2017.</t>
  </si>
  <si>
    <t>Poslovni objekti</t>
  </si>
  <si>
    <t>Opći prihodi i primici MZOŠ</t>
  </si>
  <si>
    <t>Naknade troškova zaposlenima</t>
  </si>
  <si>
    <t>Rashodi za meterijal i energiju</t>
  </si>
  <si>
    <t>Rashodi za usluge</t>
  </si>
  <si>
    <t>Ostali nespomenuti rashodi poslovanja</t>
  </si>
  <si>
    <t>Građevinski objekti</t>
  </si>
  <si>
    <t>Postrojenja i oprema</t>
  </si>
  <si>
    <t>Nematerijalna proizvedena imovina</t>
  </si>
  <si>
    <t>Knjige, umj.djela,ostale izložb.vrijed.</t>
  </si>
  <si>
    <t>Naknade troš.osobama izvan rad.odnosa</t>
  </si>
  <si>
    <t>642/Prihodi od nefinancijske imovine</t>
  </si>
  <si>
    <t>635/Pomoći izravnanja za decentr.funkcije</t>
  </si>
  <si>
    <t>663/ Donacije od pravnih i fizičkih osoba</t>
  </si>
  <si>
    <t>652/ostali nespo. prihodi-sufin.</t>
  </si>
  <si>
    <t>652/pr.ref.štete od osiguranja</t>
  </si>
  <si>
    <t>652/ost.pr.za pos.namjene HZZO</t>
  </si>
  <si>
    <t>652 Ostali nespom. prihodi</t>
  </si>
  <si>
    <t>671/prihodi državni proračun</t>
  </si>
  <si>
    <t>671 /prihodi žup.proračun</t>
  </si>
  <si>
    <t>671/prih.za fin. ras.poslovanja Grad Pula</t>
  </si>
  <si>
    <t>671/Prih.za fin.ras.nab.nef.imov.</t>
  </si>
  <si>
    <t>Zakupnine i najamnine</t>
  </si>
  <si>
    <t>OŠ KAŠTANJER PULA</t>
  </si>
  <si>
    <t>Pomoći  Općine p.b.plaća</t>
  </si>
  <si>
    <t>Ostali nespomenuti prihodi p.b.</t>
  </si>
  <si>
    <t>Stručno usavršavanje zaposlenika</t>
  </si>
  <si>
    <t>Uredski materijal i ostali mater.rashodi</t>
  </si>
  <si>
    <t>Ostali nespomenuti rashodi poslo.</t>
  </si>
  <si>
    <t>Instrumenti,uređaji,strojevi</t>
  </si>
  <si>
    <t>Glazbeni i sportska oprema</t>
  </si>
  <si>
    <t>Uređaji,strojevi i oprema</t>
  </si>
  <si>
    <t>Ostali nespomenuti prihodi za š.k.</t>
  </si>
  <si>
    <t xml:space="preserve">Ref.dnevnica od turist.agencija </t>
  </si>
  <si>
    <t>Komunikacijskaoprema</t>
  </si>
  <si>
    <t>Dodatna sredstva Grad SOCIJALA</t>
  </si>
  <si>
    <t>Doprinosi za zdravstvo</t>
  </si>
  <si>
    <t>Novč.naknada.poslod.zbog nezap.inv</t>
  </si>
  <si>
    <t>Instrumenti ,uređaji,strojevi</t>
  </si>
  <si>
    <t>Glazbena i sportska oprema</t>
  </si>
  <si>
    <t>Uređaji ,strojevi i oprema</t>
  </si>
  <si>
    <t>Ref.dnevnica turist.agencija</t>
  </si>
  <si>
    <t>Refundacije dnec.tur.agencija</t>
  </si>
  <si>
    <t>Refundacij.dnevnica tur.agencija</t>
  </si>
  <si>
    <t>Dodatna sredstva Grad+socijala+pisarnica</t>
  </si>
  <si>
    <t>Ostali prihodi</t>
  </si>
  <si>
    <t>Dodatna sredstva Grad+pisarnica</t>
  </si>
  <si>
    <t>decentralizacija MT</t>
  </si>
  <si>
    <t>decentralizacija</t>
  </si>
  <si>
    <t>Tekuće pomoći za mobilnost i programe EU</t>
  </si>
  <si>
    <t xml:space="preserve">Opći prihodi i primici Grad Pula plaće p.b. </t>
  </si>
  <si>
    <t>Opći prihodi i primici Grad Pulaplaće p.b.</t>
  </si>
  <si>
    <t>Opći prihodi i primici Grad Pula plaće p.b.</t>
  </si>
  <si>
    <t>Tekuće pomoći za mobil.i programe EU</t>
  </si>
  <si>
    <t>PLAN RASHODA I IZDATAKA 2015 SA PROJEKCIJAMA ZA 2016,2017</t>
  </si>
  <si>
    <t>SVEUKUPNO</t>
  </si>
  <si>
    <t xml:space="preserve">671/prih.za fin.ras.poslovanja </t>
  </si>
  <si>
    <t>671/prih.za fin.ras.poslovanja općine</t>
  </si>
  <si>
    <t>Refundacija dnevnica tur.agencija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</si>
</sst>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name val="MS Sans Serif"/>
      <family val="0"/>
    </font>
    <font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8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2" fillId="11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2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3" xfId="0" applyNumberFormat="1" applyFont="1" applyFill="1" applyBorder="1" applyAlignment="1" applyProtection="1">
      <alignment horizontal="center" vertical="center" wrapText="1"/>
      <protection/>
    </xf>
    <xf numFmtId="1" fontId="21" fillId="0" borderId="24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0" fontId="44" fillId="0" borderId="33" xfId="0" applyFont="1" applyBorder="1" applyAlignment="1">
      <alignment wrapText="1"/>
    </xf>
    <xf numFmtId="0" fontId="44" fillId="0" borderId="34" xfId="0" applyFont="1" applyBorder="1" applyAlignment="1">
      <alignment vertical="top" wrapText="1"/>
    </xf>
    <xf numFmtId="0" fontId="45" fillId="0" borderId="35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1" fontId="45" fillId="27" borderId="38" xfId="0" applyNumberFormat="1" applyFont="1" applyFill="1" applyBorder="1" applyAlignment="1">
      <alignment horizontal="right" vertical="top" wrapText="1"/>
    </xf>
    <xf numFmtId="1" fontId="45" fillId="27" borderId="24" xfId="0" applyNumberFormat="1" applyFont="1" applyFill="1" applyBorder="1" applyAlignment="1">
      <alignment horizontal="left" wrapText="1"/>
    </xf>
    <xf numFmtId="1" fontId="45" fillId="0" borderId="38" xfId="0" applyNumberFormat="1" applyFont="1" applyFill="1" applyBorder="1" applyAlignment="1">
      <alignment horizontal="right" vertical="top" wrapText="1"/>
    </xf>
    <xf numFmtId="1" fontId="45" fillId="0" borderId="24" xfId="0" applyNumberFormat="1" applyFont="1" applyFill="1" applyBorder="1" applyAlignment="1">
      <alignment horizontal="left" wrapText="1"/>
    </xf>
    <xf numFmtId="0" fontId="45" fillId="0" borderId="39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44" fillId="0" borderId="41" xfId="0" applyFont="1" applyBorder="1" applyAlignment="1">
      <alignment horizontal="left" vertical="top" wrapText="1"/>
    </xf>
    <xf numFmtId="1" fontId="46" fillId="0" borderId="22" xfId="0" applyNumberFormat="1" applyFont="1" applyBorder="1" applyAlignment="1">
      <alignment wrapText="1"/>
    </xf>
    <xf numFmtId="0" fontId="44" fillId="0" borderId="33" xfId="0" applyFont="1" applyBorder="1" applyAlignment="1">
      <alignment horizontal="left" vertical="top" wrapText="1"/>
    </xf>
    <xf numFmtId="0" fontId="44" fillId="0" borderId="42" xfId="0" applyFont="1" applyBorder="1" applyAlignment="1">
      <alignment horizontal="left" vertical="top" wrapText="1"/>
    </xf>
    <xf numFmtId="0" fontId="44" fillId="0" borderId="34" xfId="0" applyFont="1" applyBorder="1" applyAlignment="1">
      <alignment horizontal="left" vertical="top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wrapText="1"/>
    </xf>
    <xf numFmtId="0" fontId="48" fillId="0" borderId="0" xfId="0" applyNumberFormat="1" applyFont="1" applyAlignment="1">
      <alignment/>
    </xf>
    <xf numFmtId="0" fontId="48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/>
      <protection/>
    </xf>
    <xf numFmtId="3" fontId="48" fillId="0" borderId="23" xfId="0" applyNumberFormat="1" applyFont="1" applyFill="1" applyBorder="1" applyAlignment="1" applyProtection="1">
      <alignment/>
      <protection/>
    </xf>
    <xf numFmtId="3" fontId="46" fillId="0" borderId="23" xfId="0" applyNumberFormat="1" applyFont="1" applyFill="1" applyBorder="1" applyAlignment="1" applyProtection="1">
      <alignment/>
      <protection/>
    </xf>
    <xf numFmtId="3" fontId="48" fillId="0" borderId="23" xfId="0" applyNumberFormat="1" applyFont="1" applyBorder="1" applyAlignment="1">
      <alignment/>
    </xf>
    <xf numFmtId="3" fontId="48" fillId="0" borderId="23" xfId="0" applyNumberFormat="1" applyFont="1" applyBorder="1" applyAlignment="1">
      <alignment vertical="center"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47" fillId="0" borderId="23" xfId="0" applyNumberFormat="1" applyFont="1" applyFill="1" applyBorder="1" applyAlignment="1" applyProtection="1">
      <alignment wrapText="1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8" fillId="0" borderId="23" xfId="0" applyNumberFormat="1" applyFont="1" applyBorder="1" applyAlignment="1">
      <alignment horizontal="center"/>
    </xf>
    <xf numFmtId="0" fontId="48" fillId="0" borderId="23" xfId="0" applyNumberFormat="1" applyFont="1" applyBorder="1" applyAlignment="1">
      <alignment/>
    </xf>
    <xf numFmtId="0" fontId="48" fillId="0" borderId="23" xfId="0" applyNumberFormat="1" applyFont="1" applyBorder="1" applyAlignment="1">
      <alignment/>
    </xf>
    <xf numFmtId="0" fontId="48" fillId="0" borderId="23" xfId="0" applyNumberFormat="1" applyFont="1" applyBorder="1" applyAlignment="1">
      <alignment horizontal="left"/>
    </xf>
    <xf numFmtId="0" fontId="45" fillId="0" borderId="21" xfId="0" applyFont="1" applyBorder="1" applyAlignment="1">
      <alignment vertical="center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 vertical="center" wrapText="1"/>
    </xf>
    <xf numFmtId="0" fontId="26" fillId="0" borderId="43" xfId="0" applyNumberFormat="1" applyFont="1" applyFill="1" applyBorder="1" applyAlignment="1" applyProtection="1">
      <alignment horizontal="center"/>
      <protection/>
    </xf>
    <xf numFmtId="0" fontId="47" fillId="0" borderId="43" xfId="0" applyNumberFormat="1" applyFont="1" applyFill="1" applyBorder="1" applyAlignment="1" applyProtection="1">
      <alignment wrapText="1"/>
      <protection/>
    </xf>
    <xf numFmtId="3" fontId="48" fillId="0" borderId="43" xfId="0" applyNumberFormat="1" applyFont="1" applyFill="1" applyBorder="1" applyAlignment="1" applyProtection="1">
      <alignment/>
      <protection/>
    </xf>
    <xf numFmtId="0" fontId="26" fillId="0" borderId="44" xfId="0" applyNumberFormat="1" applyFont="1" applyFill="1" applyBorder="1" applyAlignment="1" applyProtection="1">
      <alignment horizontal="center"/>
      <protection/>
    </xf>
    <xf numFmtId="3" fontId="46" fillId="0" borderId="44" xfId="0" applyNumberFormat="1" applyFont="1" applyFill="1" applyBorder="1" applyAlignment="1" applyProtection="1">
      <alignment/>
      <protection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6" fillId="0" borderId="45" xfId="0" applyNumberFormat="1" applyFont="1" applyFill="1" applyBorder="1" applyAlignment="1" applyProtection="1">
      <alignment wrapText="1"/>
      <protection/>
    </xf>
    <xf numFmtId="3" fontId="46" fillId="0" borderId="45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wrapText="1"/>
      <protection/>
    </xf>
    <xf numFmtId="3" fontId="46" fillId="0" borderId="43" xfId="0" applyNumberFormat="1" applyFont="1" applyFill="1" applyBorder="1" applyAlignment="1" applyProtection="1">
      <alignment/>
      <protection/>
    </xf>
    <xf numFmtId="0" fontId="49" fillId="0" borderId="46" xfId="0" applyNumberFormat="1" applyFont="1" applyFill="1" applyBorder="1" applyAlignment="1" applyProtection="1">
      <alignment horizontal="left"/>
      <protection/>
    </xf>
    <xf numFmtId="0" fontId="49" fillId="0" borderId="46" xfId="0" applyNumberFormat="1" applyFont="1" applyFill="1" applyBorder="1" applyAlignment="1" applyProtection="1">
      <alignment wrapText="1"/>
      <protection/>
    </xf>
    <xf numFmtId="3" fontId="46" fillId="0" borderId="46" xfId="0" applyNumberFormat="1" applyFont="1" applyFill="1" applyBorder="1" applyAlignment="1" applyProtection="1">
      <alignment/>
      <protection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6" fillId="0" borderId="46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7" fillId="0" borderId="17" xfId="0" applyNumberFormat="1" applyFont="1" applyFill="1" applyBorder="1" applyAlignment="1" applyProtection="1">
      <alignment wrapText="1"/>
      <protection/>
    </xf>
    <xf numFmtId="3" fontId="48" fillId="0" borderId="17" xfId="0" applyNumberFormat="1" applyFont="1" applyFill="1" applyBorder="1" applyAlignment="1" applyProtection="1">
      <alignment/>
      <protection/>
    </xf>
    <xf numFmtId="0" fontId="48" fillId="0" borderId="45" xfId="0" applyNumberFormat="1" applyFont="1" applyBorder="1" applyAlignment="1">
      <alignment horizontal="center"/>
    </xf>
    <xf numFmtId="0" fontId="48" fillId="0" borderId="45" xfId="0" applyNumberFormat="1" applyFont="1" applyBorder="1" applyAlignment="1">
      <alignment horizontal="left"/>
    </xf>
    <xf numFmtId="3" fontId="48" fillId="0" borderId="45" xfId="0" applyNumberFormat="1" applyFont="1" applyFill="1" applyBorder="1" applyAlignment="1" applyProtection="1">
      <alignment/>
      <protection/>
    </xf>
    <xf numFmtId="3" fontId="48" fillId="0" borderId="45" xfId="0" applyNumberFormat="1" applyFont="1" applyBorder="1" applyAlignment="1">
      <alignment/>
    </xf>
    <xf numFmtId="0" fontId="47" fillId="0" borderId="43" xfId="0" applyNumberFormat="1" applyFont="1" applyFill="1" applyBorder="1" applyAlignment="1" applyProtection="1">
      <alignment horizontal="center"/>
      <protection/>
    </xf>
    <xf numFmtId="0" fontId="47" fillId="0" borderId="46" xfId="0" applyNumberFormat="1" applyFont="1" applyFill="1" applyBorder="1" applyAlignment="1" applyProtection="1">
      <alignment horizontal="center"/>
      <protection/>
    </xf>
    <xf numFmtId="0" fontId="47" fillId="0" borderId="45" xfId="0" applyNumberFormat="1" applyFont="1" applyFill="1" applyBorder="1" applyAlignment="1" applyProtection="1">
      <alignment wrapText="1"/>
      <protection/>
    </xf>
    <xf numFmtId="0" fontId="26" fillId="0" borderId="46" xfId="0" applyNumberFormat="1" applyFont="1" applyFill="1" applyBorder="1" applyAlignment="1" applyProtection="1">
      <alignment horizontal="left"/>
      <protection/>
    </xf>
    <xf numFmtId="0" fontId="26" fillId="22" borderId="46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46" fillId="0" borderId="17" xfId="0" applyNumberFormat="1" applyFont="1" applyFill="1" applyBorder="1" applyAlignment="1" applyProtection="1">
      <alignment/>
      <protection/>
    </xf>
    <xf numFmtId="0" fontId="48" fillId="0" borderId="45" xfId="0" applyNumberFormat="1" applyFont="1" applyBorder="1" applyAlignment="1">
      <alignment horizontal="center" vertical="center"/>
    </xf>
    <xf numFmtId="0" fontId="48" fillId="0" borderId="45" xfId="0" applyNumberFormat="1" applyFont="1" applyBorder="1" applyAlignment="1">
      <alignment/>
    </xf>
    <xf numFmtId="3" fontId="48" fillId="0" borderId="45" xfId="0" applyNumberFormat="1" applyFont="1" applyBorder="1" applyAlignment="1">
      <alignment vertical="center"/>
    </xf>
    <xf numFmtId="0" fontId="46" fillId="0" borderId="46" xfId="0" applyNumberFormat="1" applyFont="1" applyBorder="1" applyAlignment="1">
      <alignment horizontal="center" vertical="center"/>
    </xf>
    <xf numFmtId="0" fontId="26" fillId="0" borderId="44" xfId="0" applyNumberFormat="1" applyFont="1" applyFill="1" applyBorder="1" applyAlignment="1" applyProtection="1">
      <alignment wrapText="1"/>
      <protection/>
    </xf>
    <xf numFmtId="0" fontId="45" fillId="0" borderId="47" xfId="0" applyFont="1" applyBorder="1" applyAlignment="1">
      <alignment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3" fontId="21" fillId="0" borderId="49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50" fillId="0" borderId="23" xfId="0" applyNumberFormat="1" applyFont="1" applyBorder="1" applyAlignment="1">
      <alignment horizontal="right" vertical="center" wrapText="1"/>
    </xf>
    <xf numFmtId="3" fontId="50" fillId="0" borderId="23" xfId="0" applyNumberFormat="1" applyFont="1" applyBorder="1" applyAlignment="1">
      <alignment horizontal="right"/>
    </xf>
    <xf numFmtId="0" fontId="47" fillId="0" borderId="17" xfId="0" applyNumberFormat="1" applyFont="1" applyFill="1" applyBorder="1" applyAlignment="1" applyProtection="1">
      <alignment horizontal="center"/>
      <protection/>
    </xf>
    <xf numFmtId="3" fontId="50" fillId="0" borderId="26" xfId="0" applyNumberFormat="1" applyFont="1" applyBorder="1" applyAlignment="1">
      <alignment horizontal="right" vertical="center" wrapText="1"/>
    </xf>
    <xf numFmtId="3" fontId="50" fillId="0" borderId="49" xfId="0" applyNumberFormat="1" applyFont="1" applyBorder="1" applyAlignment="1">
      <alignment horizontal="right"/>
    </xf>
    <xf numFmtId="3" fontId="51" fillId="0" borderId="23" xfId="0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0" fontId="26" fillId="22" borderId="43" xfId="0" applyNumberFormat="1" applyFont="1" applyFill="1" applyBorder="1" applyAlignment="1" applyProtection="1">
      <alignment horizontal="center" vertical="center" wrapText="1"/>
      <protection/>
    </xf>
    <xf numFmtId="0" fontId="46" fillId="0" borderId="23" xfId="0" applyNumberFormat="1" applyFont="1" applyBorder="1" applyAlignment="1">
      <alignment horizontal="center"/>
    </xf>
    <xf numFmtId="0" fontId="46" fillId="0" borderId="23" xfId="86" applyNumberFormat="1" applyFont="1" applyFill="1" applyBorder="1" applyAlignment="1" applyProtection="1">
      <alignment horizontal="left" vertical="center" readingOrder="1"/>
      <protection/>
    </xf>
    <xf numFmtId="0" fontId="46" fillId="0" borderId="23" xfId="0" applyNumberFormat="1" applyFont="1" applyBorder="1" applyAlignment="1">
      <alignment/>
    </xf>
    <xf numFmtId="0" fontId="46" fillId="0" borderId="23" xfId="86" applyNumberFormat="1" applyFont="1" applyFill="1" applyBorder="1" applyAlignment="1" applyProtection="1">
      <alignment horizontal="center" vertical="center" readingOrder="1"/>
      <protection/>
    </xf>
    <xf numFmtId="0" fontId="46" fillId="0" borderId="23" xfId="0" applyNumberFormat="1" applyFont="1" applyBorder="1" applyAlignment="1">
      <alignment horizontal="left"/>
    </xf>
    <xf numFmtId="0" fontId="46" fillId="0" borderId="45" xfId="0" applyNumberFormat="1" applyFont="1" applyBorder="1" applyAlignment="1">
      <alignment horizontal="center"/>
    </xf>
    <xf numFmtId="0" fontId="46" fillId="0" borderId="45" xfId="0" applyNumberFormat="1" applyFont="1" applyBorder="1" applyAlignment="1">
      <alignment/>
    </xf>
    <xf numFmtId="0" fontId="46" fillId="0" borderId="45" xfId="0" applyNumberFormat="1" applyFont="1" applyBorder="1" applyAlignment="1">
      <alignment horizontal="left"/>
    </xf>
    <xf numFmtId="3" fontId="54" fillId="0" borderId="23" xfId="0" applyNumberFormat="1" applyFont="1" applyBorder="1" applyAlignment="1">
      <alignment/>
    </xf>
    <xf numFmtId="3" fontId="46" fillId="0" borderId="23" xfId="0" applyNumberFormat="1" applyFont="1" applyBorder="1" applyAlignment="1">
      <alignment/>
    </xf>
    <xf numFmtId="3" fontId="46" fillId="0" borderId="18" xfId="0" applyNumberFormat="1" applyFont="1" applyFill="1" applyBorder="1" applyAlignment="1" applyProtection="1">
      <alignment/>
      <protection/>
    </xf>
    <xf numFmtId="3" fontId="46" fillId="0" borderId="16" xfId="0" applyNumberFormat="1" applyFont="1" applyFill="1" applyBorder="1" applyAlignment="1" applyProtection="1">
      <alignment/>
      <protection/>
    </xf>
    <xf numFmtId="3" fontId="46" fillId="0" borderId="52" xfId="0" applyNumberFormat="1" applyFont="1" applyFill="1" applyBorder="1" applyAlignment="1" applyProtection="1">
      <alignment/>
      <protection/>
    </xf>
    <xf numFmtId="3" fontId="46" fillId="0" borderId="53" xfId="0" applyNumberFormat="1" applyFont="1" applyFill="1" applyBorder="1" applyAlignment="1" applyProtection="1">
      <alignment/>
      <protection/>
    </xf>
    <xf numFmtId="3" fontId="46" fillId="0" borderId="54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48" fillId="0" borderId="17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/>
    </xf>
    <xf numFmtId="3" fontId="48" fillId="0" borderId="17" xfId="0" applyNumberFormat="1" applyFont="1" applyBorder="1" applyAlignment="1">
      <alignment vertical="center"/>
    </xf>
    <xf numFmtId="0" fontId="48" fillId="0" borderId="46" xfId="0" applyNumberFormat="1" applyFont="1" applyBorder="1" applyAlignment="1">
      <alignment horizontal="center" vertical="center"/>
    </xf>
    <xf numFmtId="3" fontId="48" fillId="0" borderId="46" xfId="0" applyNumberFormat="1" applyFont="1" applyFill="1" applyBorder="1" applyAlignment="1" applyProtection="1">
      <alignment/>
      <protection/>
    </xf>
    <xf numFmtId="3" fontId="48" fillId="0" borderId="46" xfId="0" applyNumberFormat="1" applyFont="1" applyBorder="1" applyAlignment="1">
      <alignment vertical="center"/>
    </xf>
    <xf numFmtId="0" fontId="46" fillId="0" borderId="46" xfId="0" applyNumberFormat="1" applyFont="1" applyBorder="1" applyAlignment="1">
      <alignment/>
    </xf>
    <xf numFmtId="3" fontId="46" fillId="0" borderId="46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0" fontId="28" fillId="0" borderId="57" xfId="0" applyNumberFormat="1" applyFont="1" applyFill="1" applyBorder="1" applyAlignment="1" applyProtection="1" quotePrefix="1">
      <alignment horizontal="left" wrapText="1"/>
      <protection/>
    </xf>
    <xf numFmtId="0" fontId="35" fillId="0" borderId="5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28" fillId="0" borderId="57" xfId="0" applyNumberFormat="1" applyFont="1" applyFill="1" applyBorder="1" applyAlignment="1" applyProtection="1">
      <alignment horizontal="center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161925</xdr:rowOff>
    </xdr:from>
    <xdr:to>
      <xdr:col>1</xdr:col>
      <xdr:colOff>9525</xdr:colOff>
      <xdr:row>3</xdr:row>
      <xdr:rowOff>733425</xdr:rowOff>
    </xdr:to>
    <xdr:sp>
      <xdr:nvSpPr>
        <xdr:cNvPr id="2" name="Line 2"/>
        <xdr:cNvSpPr>
          <a:spLocks/>
        </xdr:cNvSpPr>
      </xdr:nvSpPr>
      <xdr:spPr>
        <a:xfrm>
          <a:off x="47625" y="466725"/>
          <a:ext cx="1047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43600"/>
          <a:ext cx="1066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43600"/>
          <a:ext cx="1047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67875"/>
          <a:ext cx="1066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67875"/>
          <a:ext cx="1047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zoomScaleSheetLayoutView="100" zoomScalePageLayoutView="0" workbookViewId="0" topLeftCell="A13">
      <selection activeCell="H17" sqref="H17"/>
    </sheetView>
  </sheetViews>
  <sheetFormatPr defaultColWidth="11.421875" defaultRowHeight="12.75"/>
  <cols>
    <col min="1" max="1" width="16.28125" style="19" customWidth="1"/>
    <col min="2" max="3" width="14.28125" style="19" customWidth="1"/>
    <col min="4" max="4" width="17.57421875" style="50" customWidth="1"/>
    <col min="5" max="5" width="14.57421875" style="1" customWidth="1"/>
    <col min="6" max="6" width="14.28125" style="1" customWidth="1"/>
    <col min="7" max="8" width="17.57421875" style="1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</row>
    <row r="2" spans="1:9" s="2" customFormat="1" ht="13.5" thickBot="1">
      <c r="A2" s="9"/>
      <c r="I2" s="10" t="s">
        <v>1</v>
      </c>
    </row>
    <row r="3" spans="1:9" s="2" customFormat="1" ht="24" thickBot="1">
      <c r="A3" s="79" t="s">
        <v>2</v>
      </c>
      <c r="B3" s="191" t="s">
        <v>12</v>
      </c>
      <c r="C3" s="192"/>
      <c r="D3" s="192"/>
      <c r="E3" s="192"/>
      <c r="F3" s="192"/>
      <c r="G3" s="192"/>
      <c r="H3" s="192"/>
      <c r="I3" s="193"/>
    </row>
    <row r="4" spans="1:9" s="2" customFormat="1" ht="60" thickBot="1">
      <c r="A4" s="80" t="s">
        <v>3</v>
      </c>
      <c r="B4" s="76" t="s">
        <v>4</v>
      </c>
      <c r="C4" s="77" t="s">
        <v>5</v>
      </c>
      <c r="D4" s="77" t="s">
        <v>6</v>
      </c>
      <c r="E4" s="77" t="s">
        <v>7</v>
      </c>
      <c r="F4" s="77" t="s">
        <v>8</v>
      </c>
      <c r="G4" s="77" t="s">
        <v>9</v>
      </c>
      <c r="H4" s="145" t="s">
        <v>86</v>
      </c>
      <c r="I4" s="78" t="s">
        <v>10</v>
      </c>
    </row>
    <row r="5" spans="1:9" s="2" customFormat="1" ht="19.5">
      <c r="A5" s="74" t="s">
        <v>104</v>
      </c>
      <c r="B5" s="60"/>
      <c r="C5" s="61"/>
      <c r="D5" s="61"/>
      <c r="E5" s="155"/>
      <c r="F5" s="61"/>
      <c r="G5" s="61"/>
      <c r="H5" s="146"/>
      <c r="I5" s="62"/>
    </row>
    <row r="6" spans="1:9" s="2" customFormat="1" ht="28.5" customHeight="1">
      <c r="A6" s="75" t="s">
        <v>103</v>
      </c>
      <c r="B6" s="63"/>
      <c r="C6" s="152"/>
      <c r="D6" s="66"/>
      <c r="E6" s="66"/>
      <c r="F6" s="66"/>
      <c r="G6" s="66"/>
      <c r="H6" s="147"/>
      <c r="I6" s="67"/>
    </row>
    <row r="7" spans="1:9" s="2" customFormat="1" ht="24" customHeight="1">
      <c r="A7" s="75" t="s">
        <v>106</v>
      </c>
      <c r="B7" s="63"/>
      <c r="C7" s="153"/>
      <c r="D7" s="65">
        <v>799400</v>
      </c>
      <c r="E7" s="66"/>
      <c r="F7" s="66"/>
      <c r="G7" s="66"/>
      <c r="H7" s="147"/>
      <c r="I7" s="67"/>
    </row>
    <row r="8" spans="1:9" s="2" customFormat="1" ht="19.5" customHeight="1">
      <c r="A8" s="75" t="s">
        <v>107</v>
      </c>
      <c r="B8" s="63"/>
      <c r="C8" s="153"/>
      <c r="D8" s="65"/>
      <c r="E8" s="66"/>
      <c r="F8" s="66"/>
      <c r="G8" s="66">
        <v>30000</v>
      </c>
      <c r="H8" s="147"/>
      <c r="I8" s="67"/>
    </row>
    <row r="9" spans="1:9" s="2" customFormat="1" ht="22.5" customHeight="1">
      <c r="A9" s="75" t="s">
        <v>108</v>
      </c>
      <c r="B9" s="63"/>
      <c r="C9" s="153"/>
      <c r="D9" s="65">
        <v>36000</v>
      </c>
      <c r="E9" s="66"/>
      <c r="F9" s="66"/>
      <c r="G9" s="66"/>
      <c r="H9" s="147"/>
      <c r="I9" s="67"/>
    </row>
    <row r="10" spans="1:9" s="2" customFormat="1" ht="21" customHeight="1">
      <c r="A10" s="75" t="s">
        <v>109</v>
      </c>
      <c r="B10" s="63"/>
      <c r="C10" s="64">
        <v>25000</v>
      </c>
      <c r="D10" s="65">
        <v>15000</v>
      </c>
      <c r="E10" s="66">
        <v>22000</v>
      </c>
      <c r="F10" s="66"/>
      <c r="G10" s="66"/>
      <c r="H10" s="147"/>
      <c r="I10" s="67"/>
    </row>
    <row r="11" spans="1:9" s="2" customFormat="1" ht="28.5" customHeight="1">
      <c r="A11" s="75" t="s">
        <v>105</v>
      </c>
      <c r="B11" s="68"/>
      <c r="C11" s="64"/>
      <c r="D11" s="64"/>
      <c r="E11" s="64"/>
      <c r="F11" s="64">
        <v>50000</v>
      </c>
      <c r="G11" s="64"/>
      <c r="H11" s="148"/>
      <c r="I11" s="69"/>
    </row>
    <row r="12" spans="1:9" s="2" customFormat="1" ht="18.75">
      <c r="A12" s="75" t="s">
        <v>110</v>
      </c>
      <c r="B12" s="68"/>
      <c r="C12" s="64"/>
      <c r="D12" s="64"/>
      <c r="E12" s="64">
        <v>5871400</v>
      </c>
      <c r="F12" s="64"/>
      <c r="G12" s="64"/>
      <c r="H12" s="148"/>
      <c r="I12" s="69"/>
    </row>
    <row r="13" spans="1:9" s="2" customFormat="1" ht="18.75" customHeight="1">
      <c r="A13" s="75" t="s">
        <v>111</v>
      </c>
      <c r="B13" s="68"/>
      <c r="C13" s="64"/>
      <c r="D13" s="64"/>
      <c r="E13" s="64">
        <v>52700</v>
      </c>
      <c r="F13" s="64"/>
      <c r="G13" s="64"/>
      <c r="H13" s="148"/>
      <c r="I13" s="69"/>
    </row>
    <row r="14" spans="1:9" s="2" customFormat="1" ht="18.75">
      <c r="A14" s="75" t="s">
        <v>112</v>
      </c>
      <c r="B14" s="68">
        <v>439700</v>
      </c>
      <c r="C14" s="64"/>
      <c r="D14" s="64"/>
      <c r="E14" s="153"/>
      <c r="F14" s="64"/>
      <c r="G14" s="64"/>
      <c r="H14" s="156"/>
      <c r="I14" s="69"/>
    </row>
    <row r="15" spans="1:9" s="2" customFormat="1" ht="18.75">
      <c r="A15" s="75" t="s">
        <v>148</v>
      </c>
      <c r="B15" s="68"/>
      <c r="C15" s="64"/>
      <c r="D15" s="64"/>
      <c r="E15" s="64">
        <v>656240</v>
      </c>
      <c r="F15" s="64"/>
      <c r="G15" s="64"/>
      <c r="H15" s="148"/>
      <c r="I15" s="69"/>
    </row>
    <row r="16" spans="1:9" s="2" customFormat="1" ht="18.75">
      <c r="A16" s="75" t="s">
        <v>149</v>
      </c>
      <c r="B16" s="68"/>
      <c r="C16" s="64"/>
      <c r="D16" s="64"/>
      <c r="E16" s="64">
        <v>84500</v>
      </c>
      <c r="F16" s="64"/>
      <c r="G16" s="64"/>
      <c r="H16" s="148"/>
      <c r="I16" s="69"/>
    </row>
    <row r="17" spans="1:9" s="2" customFormat="1" ht="18.75">
      <c r="A17" s="75" t="s">
        <v>113</v>
      </c>
      <c r="B17" s="68"/>
      <c r="C17" s="64"/>
      <c r="D17" s="64"/>
      <c r="E17" s="153"/>
      <c r="F17" s="64"/>
      <c r="G17" s="64">
        <v>10000</v>
      </c>
      <c r="H17" s="148"/>
      <c r="I17" s="69"/>
    </row>
    <row r="18" spans="1:9" s="2" customFormat="1" ht="9" customHeight="1" thickBot="1">
      <c r="A18" s="58"/>
      <c r="B18" s="70"/>
      <c r="C18" s="71"/>
      <c r="D18" s="71"/>
      <c r="E18" s="71"/>
      <c r="F18" s="71"/>
      <c r="G18" s="71"/>
      <c r="H18" s="149"/>
      <c r="I18" s="72"/>
    </row>
    <row r="19" spans="1:9" s="2" customFormat="1" ht="24" customHeight="1" thickBot="1">
      <c r="A19" s="86" t="s">
        <v>11</v>
      </c>
      <c r="B19" s="73">
        <f>SUM(B5:B18)</f>
        <v>439700</v>
      </c>
      <c r="C19" s="73">
        <f aca="true" t="shared" si="0" ref="C19:I19">SUM(C5:C18)</f>
        <v>25000</v>
      </c>
      <c r="D19" s="73">
        <f t="shared" si="0"/>
        <v>850400</v>
      </c>
      <c r="E19" s="73">
        <v>6686840</v>
      </c>
      <c r="F19" s="73">
        <f t="shared" si="0"/>
        <v>50000</v>
      </c>
      <c r="G19" s="73">
        <f t="shared" si="0"/>
        <v>40000</v>
      </c>
      <c r="H19" s="73">
        <f t="shared" si="0"/>
        <v>0</v>
      </c>
      <c r="I19" s="184">
        <f t="shared" si="0"/>
        <v>0</v>
      </c>
    </row>
    <row r="20" spans="1:9" s="2" customFormat="1" ht="22.5" customHeight="1" thickBot="1">
      <c r="A20" s="86" t="s">
        <v>13</v>
      </c>
      <c r="B20" s="185">
        <f>B19+C19+D19+E19+F19+G19+I19+H19</f>
        <v>8091940</v>
      </c>
      <c r="C20" s="186"/>
      <c r="D20" s="186"/>
      <c r="E20" s="186"/>
      <c r="F20" s="186"/>
      <c r="G20" s="186"/>
      <c r="H20" s="186"/>
      <c r="I20" s="187"/>
    </row>
    <row r="21" spans="1:9" ht="13.5" thickBot="1">
      <c r="A21" s="6"/>
      <c r="B21" s="6"/>
      <c r="C21" s="6"/>
      <c r="D21" s="7"/>
      <c r="E21" s="18"/>
      <c r="I21" s="10"/>
    </row>
    <row r="22" spans="1:9" ht="24" customHeight="1" thickBot="1">
      <c r="A22" s="81" t="s">
        <v>2</v>
      </c>
      <c r="B22" s="191" t="s">
        <v>14</v>
      </c>
      <c r="C22" s="192"/>
      <c r="D22" s="192"/>
      <c r="E22" s="192"/>
      <c r="F22" s="192"/>
      <c r="G22" s="192"/>
      <c r="H22" s="192"/>
      <c r="I22" s="193"/>
    </row>
    <row r="23" spans="1:9" ht="60" thickBot="1">
      <c r="A23" s="82" t="s">
        <v>3</v>
      </c>
      <c r="B23" s="108" t="s">
        <v>4</v>
      </c>
      <c r="C23" s="83" t="s">
        <v>5</v>
      </c>
      <c r="D23" s="83" t="s">
        <v>6</v>
      </c>
      <c r="E23" s="83" t="s">
        <v>7</v>
      </c>
      <c r="F23" s="83" t="s">
        <v>8</v>
      </c>
      <c r="G23" s="83" t="s">
        <v>9</v>
      </c>
      <c r="H23" s="83" t="s">
        <v>86</v>
      </c>
      <c r="I23" s="84" t="s">
        <v>10</v>
      </c>
    </row>
    <row r="24" spans="1:9" ht="24.75" customHeight="1">
      <c r="A24" s="87" t="s">
        <v>33</v>
      </c>
      <c r="B24" s="90"/>
      <c r="C24" s="91"/>
      <c r="D24" s="92"/>
      <c r="E24" s="109"/>
      <c r="F24" s="90"/>
      <c r="G24" s="90"/>
      <c r="H24" s="90"/>
      <c r="I24" s="150"/>
    </row>
    <row r="25" spans="1:9" ht="18.75">
      <c r="A25" s="88" t="s">
        <v>34</v>
      </c>
      <c r="B25" s="59"/>
      <c r="C25" s="66"/>
      <c r="D25" s="59"/>
      <c r="E25" s="59"/>
      <c r="F25" s="59"/>
      <c r="G25" s="59"/>
      <c r="H25" s="59"/>
      <c r="I25" s="151"/>
    </row>
    <row r="26" spans="1:9" ht="18.75">
      <c r="A26" s="89" t="s">
        <v>35</v>
      </c>
      <c r="B26" s="59"/>
      <c r="C26" s="64">
        <v>25000</v>
      </c>
      <c r="D26" s="65">
        <v>850400</v>
      </c>
      <c r="E26" s="59">
        <v>22000</v>
      </c>
      <c r="F26" s="59"/>
      <c r="G26" s="59">
        <v>30000</v>
      </c>
      <c r="H26" s="59"/>
      <c r="I26" s="151"/>
    </row>
    <row r="27" spans="1:9" ht="18.75">
      <c r="A27" s="89" t="s">
        <v>36</v>
      </c>
      <c r="B27" s="59"/>
      <c r="C27" s="59"/>
      <c r="D27" s="59"/>
      <c r="E27" s="59"/>
      <c r="F27" s="59">
        <v>50000</v>
      </c>
      <c r="G27" s="59"/>
      <c r="H27" s="59"/>
      <c r="I27" s="151"/>
    </row>
    <row r="28" spans="1:9" ht="18.75">
      <c r="A28" s="89" t="s">
        <v>37</v>
      </c>
      <c r="B28" s="59">
        <v>439700</v>
      </c>
      <c r="C28" s="59"/>
      <c r="D28" s="59"/>
      <c r="E28" s="59">
        <v>793440</v>
      </c>
      <c r="F28" s="59"/>
      <c r="G28" s="59"/>
      <c r="H28" s="59"/>
      <c r="I28" s="151"/>
    </row>
    <row r="29" spans="1:9" ht="22.5" customHeight="1">
      <c r="A29" s="75" t="s">
        <v>87</v>
      </c>
      <c r="B29" s="59"/>
      <c r="C29" s="59"/>
      <c r="D29" s="59"/>
      <c r="E29" s="59">
        <v>5871400</v>
      </c>
      <c r="F29" s="59"/>
      <c r="G29" s="59"/>
      <c r="H29" s="59"/>
      <c r="I29" s="151"/>
    </row>
    <row r="30" spans="1:9" ht="18.75">
      <c r="A30" s="89" t="s">
        <v>38</v>
      </c>
      <c r="B30" s="59"/>
      <c r="C30" s="59"/>
      <c r="D30" s="59"/>
      <c r="E30" s="59"/>
      <c r="F30" s="59"/>
      <c r="G30" s="59">
        <v>10000</v>
      </c>
      <c r="H30" s="59"/>
      <c r="I30" s="151"/>
    </row>
    <row r="31" spans="1:9" ht="8.25" customHeight="1" thickBot="1">
      <c r="A31" s="15"/>
      <c r="B31" s="11"/>
      <c r="C31" s="12"/>
      <c r="D31" s="12"/>
      <c r="E31" s="12"/>
      <c r="F31" s="12"/>
      <c r="G31" s="13"/>
      <c r="H31" s="13"/>
      <c r="I31" s="14"/>
    </row>
    <row r="32" spans="1:9" s="2" customFormat="1" ht="22.5" customHeight="1" thickBot="1">
      <c r="A32" s="86" t="s">
        <v>11</v>
      </c>
      <c r="B32" s="16">
        <f aca="true" t="shared" si="1" ref="B32:I32">SUM(B24:B31)</f>
        <v>439700</v>
      </c>
      <c r="C32" s="16">
        <f t="shared" si="1"/>
        <v>25000</v>
      </c>
      <c r="D32" s="16">
        <f t="shared" si="1"/>
        <v>850400</v>
      </c>
      <c r="E32" s="16">
        <f t="shared" si="1"/>
        <v>6686840</v>
      </c>
      <c r="F32" s="16">
        <f t="shared" si="1"/>
        <v>50000</v>
      </c>
      <c r="G32" s="16">
        <f t="shared" si="1"/>
        <v>40000</v>
      </c>
      <c r="H32" s="16">
        <f t="shared" si="1"/>
        <v>0</v>
      </c>
      <c r="I32" s="17">
        <f t="shared" si="1"/>
        <v>0</v>
      </c>
    </row>
    <row r="33" spans="1:9" s="2" customFormat="1" ht="24" customHeight="1" thickBot="1">
      <c r="A33" s="86" t="s">
        <v>15</v>
      </c>
      <c r="B33" s="185">
        <f>B32+C32+D32+E32+F32+G32+I32+H32</f>
        <v>8091940</v>
      </c>
      <c r="C33" s="186"/>
      <c r="D33" s="186"/>
      <c r="E33" s="186"/>
      <c r="F33" s="186"/>
      <c r="G33" s="186"/>
      <c r="H33" s="186"/>
      <c r="I33" s="187"/>
    </row>
    <row r="34" spans="4:5" ht="13.5" thickBot="1">
      <c r="D34" s="20"/>
      <c r="E34" s="21"/>
    </row>
    <row r="35" spans="1:9" ht="24" thickBot="1">
      <c r="A35" s="81" t="s">
        <v>2</v>
      </c>
      <c r="B35" s="191" t="s">
        <v>88</v>
      </c>
      <c r="C35" s="192"/>
      <c r="D35" s="192"/>
      <c r="E35" s="192"/>
      <c r="F35" s="192"/>
      <c r="G35" s="192"/>
      <c r="H35" s="192"/>
      <c r="I35" s="193"/>
    </row>
    <row r="36" spans="1:9" ht="60" customHeight="1" thickBot="1">
      <c r="A36" s="82" t="s">
        <v>3</v>
      </c>
      <c r="B36" s="108" t="s">
        <v>4</v>
      </c>
      <c r="C36" s="83" t="s">
        <v>5</v>
      </c>
      <c r="D36" s="83" t="s">
        <v>6</v>
      </c>
      <c r="E36" s="83" t="s">
        <v>7</v>
      </c>
      <c r="F36" s="83" t="s">
        <v>8</v>
      </c>
      <c r="G36" s="83" t="s">
        <v>9</v>
      </c>
      <c r="H36" s="83" t="s">
        <v>86</v>
      </c>
      <c r="I36" s="84" t="s">
        <v>10</v>
      </c>
    </row>
    <row r="37" spans="1:9" ht="21" customHeight="1">
      <c r="A37" s="87" t="s">
        <v>33</v>
      </c>
      <c r="B37" s="90"/>
      <c r="C37" s="91"/>
      <c r="D37" s="92"/>
      <c r="E37" s="110"/>
      <c r="F37" s="90"/>
      <c r="G37" s="90"/>
      <c r="H37" s="90"/>
      <c r="I37" s="150"/>
    </row>
    <row r="38" spans="1:9" ht="18" customHeight="1">
      <c r="A38" s="88" t="s">
        <v>34</v>
      </c>
      <c r="B38" s="59"/>
      <c r="C38" s="66"/>
      <c r="D38" s="59"/>
      <c r="E38" s="59"/>
      <c r="F38" s="59"/>
      <c r="G38" s="59"/>
      <c r="H38" s="59"/>
      <c r="I38" s="151"/>
    </row>
    <row r="39" spans="1:9" ht="18.75">
      <c r="A39" s="89" t="s">
        <v>35</v>
      </c>
      <c r="B39" s="59"/>
      <c r="C39" s="64">
        <v>25000</v>
      </c>
      <c r="D39" s="59">
        <v>850400</v>
      </c>
      <c r="E39" s="59">
        <v>22000</v>
      </c>
      <c r="F39" s="59"/>
      <c r="G39" s="59">
        <v>30000</v>
      </c>
      <c r="H39" s="59"/>
      <c r="I39" s="151"/>
    </row>
    <row r="40" spans="1:9" ht="18.75">
      <c r="A40" s="89" t="s">
        <v>36</v>
      </c>
      <c r="B40" s="59"/>
      <c r="C40" s="59"/>
      <c r="D40" s="59"/>
      <c r="E40" s="59"/>
      <c r="F40" s="59">
        <v>50000</v>
      </c>
      <c r="G40" s="59"/>
      <c r="H40" s="59"/>
      <c r="I40" s="151"/>
    </row>
    <row r="41" spans="1:9" ht="21" customHeight="1">
      <c r="A41" s="75" t="s">
        <v>87</v>
      </c>
      <c r="B41" s="59">
        <v>439700</v>
      </c>
      <c r="C41" s="59"/>
      <c r="D41" s="59"/>
      <c r="E41" s="59">
        <v>793440</v>
      </c>
      <c r="F41" s="59"/>
      <c r="G41" s="59"/>
      <c r="H41" s="59"/>
      <c r="I41" s="151"/>
    </row>
    <row r="42" spans="1:9" ht="18.75">
      <c r="A42" s="89" t="s">
        <v>37</v>
      </c>
      <c r="B42" s="59"/>
      <c r="C42" s="59"/>
      <c r="D42" s="59"/>
      <c r="E42" s="59">
        <v>5871400</v>
      </c>
      <c r="F42" s="59"/>
      <c r="G42" s="59"/>
      <c r="H42" s="59"/>
      <c r="I42" s="151"/>
    </row>
    <row r="43" spans="1:9" ht="19.5" customHeight="1" thickBot="1">
      <c r="A43" s="85" t="s">
        <v>38</v>
      </c>
      <c r="B43" s="11"/>
      <c r="C43" s="12"/>
      <c r="D43" s="12"/>
      <c r="E43" s="12"/>
      <c r="F43" s="12"/>
      <c r="G43" s="13">
        <v>10000</v>
      </c>
      <c r="H43" s="13"/>
      <c r="I43" s="14"/>
    </row>
    <row r="44" spans="1:9" s="2" customFormat="1" ht="24" customHeight="1" thickBot="1">
      <c r="A44" s="86" t="s">
        <v>11</v>
      </c>
      <c r="B44" s="16">
        <f aca="true" t="shared" si="2" ref="B44:I44">SUM(B37:B43)</f>
        <v>439700</v>
      </c>
      <c r="C44" s="16">
        <f t="shared" si="2"/>
        <v>25000</v>
      </c>
      <c r="D44" s="16">
        <f t="shared" si="2"/>
        <v>850400</v>
      </c>
      <c r="E44" s="16">
        <f t="shared" si="2"/>
        <v>6686840</v>
      </c>
      <c r="F44" s="16">
        <f t="shared" si="2"/>
        <v>50000</v>
      </c>
      <c r="G44" s="16">
        <f t="shared" si="2"/>
        <v>40000</v>
      </c>
      <c r="H44" s="16"/>
      <c r="I44" s="17">
        <f t="shared" si="2"/>
        <v>0</v>
      </c>
    </row>
    <row r="45" spans="1:9" s="2" customFormat="1" ht="23.25" customHeight="1" thickBot="1">
      <c r="A45" s="86" t="s">
        <v>89</v>
      </c>
      <c r="B45" s="185">
        <f>B44+C44+D44+E44+F44+G44+I44+H44</f>
        <v>8091940</v>
      </c>
      <c r="C45" s="186"/>
      <c r="D45" s="186"/>
      <c r="E45" s="186"/>
      <c r="F45" s="186"/>
      <c r="G45" s="186"/>
      <c r="H45" s="186"/>
      <c r="I45" s="187"/>
    </row>
    <row r="46" spans="3:5" ht="13.5" customHeight="1">
      <c r="C46" s="22"/>
      <c r="D46" s="20"/>
      <c r="E46" s="23"/>
    </row>
    <row r="47" spans="3:5" ht="13.5" customHeight="1">
      <c r="C47" s="22"/>
      <c r="D47" s="24"/>
      <c r="E47" s="25"/>
    </row>
    <row r="48" spans="4:5" ht="13.5" customHeight="1">
      <c r="D48" s="26"/>
      <c r="E48" s="27"/>
    </row>
    <row r="49" spans="3:5" ht="28.5" customHeight="1">
      <c r="C49" s="22"/>
      <c r="D49" s="20"/>
      <c r="E49" s="30"/>
    </row>
    <row r="50" spans="3:5" ht="13.5" customHeight="1">
      <c r="C50" s="22"/>
      <c r="D50" s="20"/>
      <c r="E50" s="25"/>
    </row>
    <row r="51" spans="4:5" ht="13.5" customHeight="1">
      <c r="D51" s="20"/>
      <c r="E51" s="21"/>
    </row>
    <row r="52" spans="4:5" ht="13.5" customHeight="1">
      <c r="D52" s="20"/>
      <c r="E52" s="29"/>
    </row>
    <row r="53" spans="4:5" ht="13.5" customHeight="1">
      <c r="D53" s="20"/>
      <c r="E53" s="21"/>
    </row>
    <row r="54" spans="4:5" ht="22.5" customHeight="1">
      <c r="D54" s="20"/>
      <c r="E54" s="31"/>
    </row>
    <row r="55" spans="4:5" ht="13.5" customHeight="1">
      <c r="D55" s="26"/>
      <c r="E55" s="27"/>
    </row>
    <row r="56" spans="2:5" ht="13.5" customHeight="1">
      <c r="B56" s="22"/>
      <c r="D56" s="26"/>
      <c r="E56" s="32"/>
    </row>
    <row r="57" spans="3:5" ht="13.5" customHeight="1">
      <c r="C57" s="22"/>
      <c r="D57" s="26"/>
      <c r="E57" s="33"/>
    </row>
    <row r="58" spans="3:5" ht="13.5" customHeight="1">
      <c r="C58" s="22"/>
      <c r="D58" s="28"/>
      <c r="E58" s="25"/>
    </row>
    <row r="59" spans="4:5" ht="13.5" customHeight="1">
      <c r="D59" s="20"/>
      <c r="E59" s="21"/>
    </row>
    <row r="60" spans="2:5" ht="13.5" customHeight="1">
      <c r="B60" s="22"/>
      <c r="D60" s="20"/>
      <c r="E60" s="23"/>
    </row>
    <row r="61" spans="3:5" ht="13.5" customHeight="1">
      <c r="C61" s="22"/>
      <c r="D61" s="20"/>
      <c r="E61" s="32"/>
    </row>
    <row r="62" spans="3:5" ht="13.5" customHeight="1">
      <c r="C62" s="22"/>
      <c r="D62" s="28"/>
      <c r="E62" s="25"/>
    </row>
    <row r="63" spans="4:5" ht="13.5" customHeight="1">
      <c r="D63" s="26"/>
      <c r="E63" s="21"/>
    </row>
    <row r="64" spans="3:5" ht="13.5" customHeight="1">
      <c r="C64" s="22"/>
      <c r="D64" s="26"/>
      <c r="E64" s="32"/>
    </row>
    <row r="65" spans="4:5" ht="22.5" customHeight="1">
      <c r="D65" s="28"/>
      <c r="E65" s="31"/>
    </row>
    <row r="66" spans="4:5" ht="13.5" customHeight="1">
      <c r="D66" s="20"/>
      <c r="E66" s="21"/>
    </row>
    <row r="67" spans="4:5" ht="13.5" customHeight="1">
      <c r="D67" s="28"/>
      <c r="E67" s="25"/>
    </row>
    <row r="68" spans="4:5" ht="13.5" customHeight="1">
      <c r="D68" s="20"/>
      <c r="E68" s="21"/>
    </row>
    <row r="69" spans="4:5" ht="13.5" customHeight="1">
      <c r="D69" s="20"/>
      <c r="E69" s="21"/>
    </row>
    <row r="70" spans="1:5" ht="13.5" customHeight="1">
      <c r="A70" s="22"/>
      <c r="D70" s="34"/>
      <c r="E70" s="32"/>
    </row>
    <row r="71" spans="2:5" ht="13.5" customHeight="1">
      <c r="B71" s="22"/>
      <c r="C71" s="22"/>
      <c r="D71" s="35"/>
      <c r="E71" s="32"/>
    </row>
    <row r="72" spans="2:5" ht="13.5" customHeight="1">
      <c r="B72" s="22"/>
      <c r="C72" s="22"/>
      <c r="D72" s="35"/>
      <c r="E72" s="23"/>
    </row>
    <row r="73" spans="2:5" ht="13.5" customHeight="1">
      <c r="B73" s="22"/>
      <c r="C73" s="22"/>
      <c r="D73" s="28"/>
      <c r="E73" s="29"/>
    </row>
    <row r="74" spans="4:5" ht="12.75">
      <c r="D74" s="20"/>
      <c r="E74" s="21"/>
    </row>
    <row r="75" spans="2:5" ht="12.75">
      <c r="B75" s="22"/>
      <c r="D75" s="20"/>
      <c r="E75" s="32"/>
    </row>
    <row r="76" spans="3:5" ht="12.75">
      <c r="C76" s="22"/>
      <c r="D76" s="20"/>
      <c r="E76" s="23"/>
    </row>
    <row r="77" spans="3:5" ht="12.75">
      <c r="C77" s="22"/>
      <c r="D77" s="28"/>
      <c r="E77" s="25"/>
    </row>
    <row r="78" spans="4:5" ht="12.75">
      <c r="D78" s="20"/>
      <c r="E78" s="21"/>
    </row>
    <row r="79" spans="4:5" ht="12.75">
      <c r="D79" s="20"/>
      <c r="E79" s="21"/>
    </row>
    <row r="80" spans="4:5" ht="12.75">
      <c r="D80" s="36"/>
      <c r="E80" s="37"/>
    </row>
    <row r="81" spans="4:5" ht="12.75">
      <c r="D81" s="20"/>
      <c r="E81" s="21"/>
    </row>
    <row r="82" spans="4:5" ht="12.75">
      <c r="D82" s="20"/>
      <c r="E82" s="21"/>
    </row>
    <row r="83" spans="4:5" ht="12.75">
      <c r="D83" s="20"/>
      <c r="E83" s="21"/>
    </row>
    <row r="84" spans="4:5" ht="12.75">
      <c r="D84" s="28"/>
      <c r="E84" s="25"/>
    </row>
    <row r="85" spans="4:5" ht="12.75">
      <c r="D85" s="20"/>
      <c r="E85" s="21"/>
    </row>
    <row r="86" spans="4:5" ht="12.75">
      <c r="D86" s="28"/>
      <c r="E86" s="25"/>
    </row>
    <row r="87" spans="4:5" ht="12.75">
      <c r="D87" s="20"/>
      <c r="E87" s="21"/>
    </row>
    <row r="88" spans="4:5" ht="12.75">
      <c r="D88" s="20"/>
      <c r="E88" s="21"/>
    </row>
    <row r="89" spans="4:5" ht="12.75">
      <c r="D89" s="20"/>
      <c r="E89" s="21"/>
    </row>
    <row r="90" spans="4:5" ht="12.75">
      <c r="D90" s="20"/>
      <c r="E90" s="21"/>
    </row>
    <row r="91" spans="1:5" ht="28.5" customHeight="1">
      <c r="A91" s="38"/>
      <c r="B91" s="38"/>
      <c r="C91" s="38"/>
      <c r="D91" s="39"/>
      <c r="E91" s="40"/>
    </row>
    <row r="92" spans="3:5" ht="12.75">
      <c r="C92" s="22"/>
      <c r="D92" s="20"/>
      <c r="E92" s="23"/>
    </row>
    <row r="93" spans="4:5" ht="12.75">
      <c r="D93" s="41"/>
      <c r="E93" s="42"/>
    </row>
    <row r="94" spans="4:5" ht="12.75">
      <c r="D94" s="20"/>
      <c r="E94" s="21"/>
    </row>
    <row r="95" spans="4:5" ht="12.75">
      <c r="D95" s="36"/>
      <c r="E95" s="37"/>
    </row>
    <row r="96" spans="4:5" ht="12.75">
      <c r="D96" s="36"/>
      <c r="E96" s="37"/>
    </row>
    <row r="97" spans="4:5" ht="12.75">
      <c r="D97" s="20"/>
      <c r="E97" s="21"/>
    </row>
    <row r="98" spans="4:5" ht="12.75">
      <c r="D98" s="28"/>
      <c r="E98" s="25"/>
    </row>
    <row r="99" spans="4:5" ht="12.75">
      <c r="D99" s="20"/>
      <c r="E99" s="21"/>
    </row>
    <row r="100" spans="4:5" ht="12.75">
      <c r="D100" s="20"/>
      <c r="E100" s="21"/>
    </row>
    <row r="101" spans="4:5" ht="12.75">
      <c r="D101" s="28"/>
      <c r="E101" s="25"/>
    </row>
    <row r="102" spans="4:5" ht="12.75">
      <c r="D102" s="20"/>
      <c r="E102" s="21"/>
    </row>
    <row r="103" spans="4:5" ht="12.75">
      <c r="D103" s="36"/>
      <c r="E103" s="37"/>
    </row>
    <row r="104" spans="4:5" ht="12.75">
      <c r="D104" s="28"/>
      <c r="E104" s="42"/>
    </row>
    <row r="105" spans="4:5" ht="12.75">
      <c r="D105" s="26"/>
      <c r="E105" s="37"/>
    </row>
    <row r="106" spans="4:5" ht="12.75">
      <c r="D106" s="28"/>
      <c r="E106" s="25"/>
    </row>
    <row r="107" spans="4:5" ht="12.75">
      <c r="D107" s="20"/>
      <c r="E107" s="21"/>
    </row>
    <row r="108" spans="3:5" ht="12.75">
      <c r="C108" s="22"/>
      <c r="D108" s="20"/>
      <c r="E108" s="23"/>
    </row>
    <row r="109" spans="4:5" ht="12.75">
      <c r="D109" s="26"/>
      <c r="E109" s="25"/>
    </row>
    <row r="110" spans="4:5" ht="12.75">
      <c r="D110" s="26"/>
      <c r="E110" s="37"/>
    </row>
    <row r="111" spans="3:5" ht="12.75">
      <c r="C111" s="22"/>
      <c r="D111" s="26"/>
      <c r="E111" s="43"/>
    </row>
    <row r="112" spans="3:5" ht="12.75">
      <c r="C112" s="22"/>
      <c r="D112" s="28"/>
      <c r="E112" s="29"/>
    </row>
    <row r="113" spans="4:5" ht="12.75">
      <c r="D113" s="20"/>
      <c r="E113" s="21"/>
    </row>
    <row r="114" spans="4:5" ht="12.75">
      <c r="D114" s="41"/>
      <c r="E114" s="44"/>
    </row>
    <row r="115" spans="4:5" ht="11.25" customHeight="1">
      <c r="D115" s="36"/>
      <c r="E115" s="37"/>
    </row>
    <row r="116" spans="2:5" ht="24" customHeight="1">
      <c r="B116" s="22"/>
      <c r="D116" s="36"/>
      <c r="E116" s="45"/>
    </row>
    <row r="117" spans="3:5" ht="15" customHeight="1">
      <c r="C117" s="22"/>
      <c r="D117" s="36"/>
      <c r="E117" s="45"/>
    </row>
    <row r="118" spans="4:5" ht="11.25" customHeight="1">
      <c r="D118" s="41"/>
      <c r="E118" s="42"/>
    </row>
    <row r="119" spans="4:5" ht="12.75">
      <c r="D119" s="36"/>
      <c r="E119" s="37"/>
    </row>
    <row r="120" spans="2:5" ht="13.5" customHeight="1">
      <c r="B120" s="22"/>
      <c r="D120" s="36"/>
      <c r="E120" s="46"/>
    </row>
    <row r="121" spans="3:5" ht="12.75" customHeight="1">
      <c r="C121" s="22"/>
      <c r="D121" s="36"/>
      <c r="E121" s="23"/>
    </row>
    <row r="122" spans="3:5" ht="12.75" customHeight="1">
      <c r="C122" s="22"/>
      <c r="D122" s="28"/>
      <c r="E122" s="29"/>
    </row>
    <row r="123" spans="4:5" ht="12.75">
      <c r="D123" s="20"/>
      <c r="E123" s="21"/>
    </row>
    <row r="124" spans="3:5" ht="12.75">
      <c r="C124" s="22"/>
      <c r="D124" s="20"/>
      <c r="E124" s="43"/>
    </row>
    <row r="125" spans="4:5" ht="12.75">
      <c r="D125" s="41"/>
      <c r="E125" s="42"/>
    </row>
    <row r="126" spans="4:5" ht="12.75">
      <c r="D126" s="36"/>
      <c r="E126" s="37"/>
    </row>
    <row r="127" spans="4:5" ht="12.75">
      <c r="D127" s="20"/>
      <c r="E127" s="21"/>
    </row>
    <row r="128" spans="1:5" ht="19.5" customHeight="1">
      <c r="A128" s="47"/>
      <c r="B128" s="6"/>
      <c r="C128" s="6"/>
      <c r="D128" s="6"/>
      <c r="E128" s="32"/>
    </row>
    <row r="129" spans="1:5" ht="15" customHeight="1">
      <c r="A129" s="22"/>
      <c r="D129" s="34"/>
      <c r="E129" s="32"/>
    </row>
    <row r="130" spans="1:5" ht="12.75">
      <c r="A130" s="22"/>
      <c r="B130" s="22"/>
      <c r="D130" s="34"/>
      <c r="E130" s="23"/>
    </row>
    <row r="131" spans="3:5" ht="12.75">
      <c r="C131" s="22"/>
      <c r="D131" s="20"/>
      <c r="E131" s="32"/>
    </row>
    <row r="132" spans="4:5" ht="12.75">
      <c r="D132" s="24"/>
      <c r="E132" s="25"/>
    </row>
    <row r="133" spans="2:5" ht="12.75">
      <c r="B133" s="22"/>
      <c r="D133" s="20"/>
      <c r="E133" s="23"/>
    </row>
    <row r="134" spans="3:5" ht="12.75">
      <c r="C134" s="22"/>
      <c r="D134" s="20"/>
      <c r="E134" s="23"/>
    </row>
    <row r="135" spans="4:5" ht="12.75">
      <c r="D135" s="28"/>
      <c r="E135" s="29"/>
    </row>
    <row r="136" spans="3:5" ht="22.5" customHeight="1">
      <c r="C136" s="22"/>
      <c r="D136" s="20"/>
      <c r="E136" s="30"/>
    </row>
    <row r="137" spans="4:5" ht="12.75">
      <c r="D137" s="20"/>
      <c r="E137" s="29"/>
    </row>
    <row r="138" spans="2:5" ht="12.75">
      <c r="B138" s="22"/>
      <c r="D138" s="26"/>
      <c r="E138" s="32"/>
    </row>
    <row r="139" spans="3:5" ht="12.75">
      <c r="C139" s="22"/>
      <c r="D139" s="26"/>
      <c r="E139" s="33"/>
    </row>
    <row r="140" spans="4:5" ht="12.75">
      <c r="D140" s="28"/>
      <c r="E140" s="25"/>
    </row>
    <row r="141" spans="1:5" ht="13.5" customHeight="1">
      <c r="A141" s="22"/>
      <c r="D141" s="34"/>
      <c r="E141" s="32"/>
    </row>
    <row r="142" spans="2:5" ht="13.5" customHeight="1">
      <c r="B142" s="22"/>
      <c r="D142" s="20"/>
      <c r="E142" s="32"/>
    </row>
    <row r="143" spans="3:5" ht="13.5" customHeight="1">
      <c r="C143" s="22"/>
      <c r="D143" s="20"/>
      <c r="E143" s="23"/>
    </row>
    <row r="144" spans="3:5" ht="12.75">
      <c r="C144" s="22"/>
      <c r="D144" s="28"/>
      <c r="E144" s="25"/>
    </row>
    <row r="145" spans="3:5" ht="12.75">
      <c r="C145" s="22"/>
      <c r="D145" s="20"/>
      <c r="E145" s="23"/>
    </row>
    <row r="146" spans="4:5" ht="12.75">
      <c r="D146" s="41"/>
      <c r="E146" s="42"/>
    </row>
    <row r="147" spans="3:5" ht="12.75">
      <c r="C147" s="22"/>
      <c r="D147" s="26"/>
      <c r="E147" s="43"/>
    </row>
    <row r="148" spans="3:5" ht="12.75">
      <c r="C148" s="22"/>
      <c r="D148" s="28"/>
      <c r="E148" s="29"/>
    </row>
    <row r="149" spans="4:5" ht="12.75">
      <c r="D149" s="41"/>
      <c r="E149" s="48"/>
    </row>
    <row r="150" spans="2:5" ht="12.75">
      <c r="B150" s="22"/>
      <c r="D150" s="36"/>
      <c r="E150" s="46"/>
    </row>
    <row r="151" spans="3:5" ht="12.75">
      <c r="C151" s="22"/>
      <c r="D151" s="36"/>
      <c r="E151" s="23"/>
    </row>
    <row r="152" spans="3:5" ht="12.75">
      <c r="C152" s="22"/>
      <c r="D152" s="28"/>
      <c r="E152" s="29"/>
    </row>
    <row r="153" spans="3:5" ht="12.75">
      <c r="C153" s="22"/>
      <c r="D153" s="28"/>
      <c r="E153" s="29"/>
    </row>
    <row r="154" spans="4:5" ht="12.75">
      <c r="D154" s="20"/>
      <c r="E154" s="21"/>
    </row>
    <row r="155" spans="1:5" s="49" customFormat="1" ht="18" customHeight="1">
      <c r="A155" s="188"/>
      <c r="B155" s="189"/>
      <c r="C155" s="189"/>
      <c r="D155" s="189"/>
      <c r="E155" s="189"/>
    </row>
    <row r="156" spans="1:5" ht="28.5" customHeight="1">
      <c r="A156" s="38"/>
      <c r="B156" s="38"/>
      <c r="C156" s="38"/>
      <c r="D156" s="39"/>
      <c r="E156" s="40"/>
    </row>
    <row r="158" spans="1:5" ht="15">
      <c r="A158" s="51"/>
      <c r="B158" s="22"/>
      <c r="C158" s="22"/>
      <c r="D158" s="52"/>
      <c r="E158" s="5"/>
    </row>
    <row r="159" spans="1:5" ht="12.75">
      <c r="A159" s="22"/>
      <c r="B159" s="22"/>
      <c r="C159" s="22"/>
      <c r="D159" s="52"/>
      <c r="E159" s="5"/>
    </row>
    <row r="160" spans="1:5" ht="17.25" customHeight="1">
      <c r="A160" s="22"/>
      <c r="B160" s="22"/>
      <c r="C160" s="22"/>
      <c r="D160" s="52"/>
      <c r="E160" s="5"/>
    </row>
    <row r="161" spans="1:5" ht="13.5" customHeight="1">
      <c r="A161" s="22"/>
      <c r="B161" s="22"/>
      <c r="C161" s="22"/>
      <c r="D161" s="52"/>
      <c r="E161" s="5"/>
    </row>
    <row r="162" spans="1:5" ht="12.75">
      <c r="A162" s="22"/>
      <c r="B162" s="22"/>
      <c r="C162" s="22"/>
      <c r="D162" s="52"/>
      <c r="E162" s="5"/>
    </row>
    <row r="163" spans="1:3" ht="12.75">
      <c r="A163" s="22"/>
      <c r="B163" s="22"/>
      <c r="C163" s="22"/>
    </row>
    <row r="164" spans="1:5" ht="12.75">
      <c r="A164" s="22"/>
      <c r="B164" s="22"/>
      <c r="C164" s="22"/>
      <c r="D164" s="52"/>
      <c r="E164" s="5"/>
    </row>
    <row r="165" spans="1:5" ht="12.75">
      <c r="A165" s="22"/>
      <c r="B165" s="22"/>
      <c r="C165" s="22"/>
      <c r="D165" s="52"/>
      <c r="E165" s="53"/>
    </row>
    <row r="166" spans="1:5" ht="12.75">
      <c r="A166" s="22"/>
      <c r="B166" s="22"/>
      <c r="C166" s="22"/>
      <c r="D166" s="52"/>
      <c r="E166" s="5"/>
    </row>
    <row r="167" spans="1:5" ht="22.5" customHeight="1">
      <c r="A167" s="22"/>
      <c r="B167" s="22"/>
      <c r="C167" s="22"/>
      <c r="D167" s="52"/>
      <c r="E167" s="30"/>
    </row>
    <row r="168" spans="4:5" ht="22.5" customHeight="1">
      <c r="D168" s="28"/>
      <c r="E168" s="31"/>
    </row>
  </sheetData>
  <sheetProtection/>
  <mergeCells count="8">
    <mergeCell ref="B45:I45"/>
    <mergeCell ref="A155:E155"/>
    <mergeCell ref="A1:I1"/>
    <mergeCell ref="B3:I3"/>
    <mergeCell ref="B20:I20"/>
    <mergeCell ref="B22:I22"/>
    <mergeCell ref="B33:I33"/>
    <mergeCell ref="B35:I3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0" max="11" man="1"/>
    <brk id="89" max="9" man="1"/>
    <brk id="1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4"/>
  <sheetViews>
    <sheetView tabSelected="1" view="pageBreakPreview" zoomScaleSheetLayoutView="100" zoomScalePageLayoutView="0" workbookViewId="0" topLeftCell="C1">
      <selection activeCell="D155" sqref="D155"/>
    </sheetView>
  </sheetViews>
  <sheetFormatPr defaultColWidth="9.140625" defaultRowHeight="12.75"/>
  <cols>
    <col min="1" max="1" width="8.28125" style="55" customWidth="1"/>
    <col min="2" max="2" width="28.28125" style="56" customWidth="1"/>
    <col min="3" max="3" width="9.140625" style="3" customWidth="1"/>
    <col min="4" max="4" width="8.00390625" style="3" customWidth="1"/>
    <col min="5" max="7" width="7.140625" style="3" customWidth="1"/>
    <col min="8" max="8" width="7.28125" style="3" customWidth="1"/>
    <col min="9" max="9" width="8.140625" style="3" customWidth="1"/>
    <col min="10" max="10" width="8.421875" style="3" customWidth="1"/>
    <col min="11" max="11" width="8.00390625" style="3" customWidth="1"/>
    <col min="12" max="12" width="8.140625" style="3" customWidth="1"/>
    <col min="13" max="13" width="7.140625" style="3" customWidth="1"/>
    <col min="14" max="14" width="7.7109375" style="3" customWidth="1"/>
    <col min="15" max="15" width="7.28125" style="3" customWidth="1"/>
    <col min="16" max="16" width="11.140625" style="3" customWidth="1"/>
    <col min="17" max="17" width="7.28125" style="3" customWidth="1"/>
    <col min="18" max="18" width="9.00390625" style="3" customWidth="1"/>
    <col min="19" max="19" width="8.7109375" style="3" customWidth="1"/>
    <col min="20" max="20" width="10.7109375" style="3" customWidth="1"/>
    <col min="21" max="21" width="10.140625" style="3" customWidth="1"/>
    <col min="22" max="22" width="9.140625" style="1" customWidth="1"/>
    <col min="23" max="23" width="14.421875" style="1" bestFit="1" customWidth="1"/>
    <col min="24" max="16384" width="9.140625" style="1" customWidth="1"/>
  </cols>
  <sheetData>
    <row r="1" spans="1:21" ht="17.25">
      <c r="A1" s="194" t="s">
        <v>146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5" customFormat="1" ht="71.25">
      <c r="A2" s="4" t="s">
        <v>16</v>
      </c>
      <c r="B2" s="57" t="s">
        <v>17</v>
      </c>
      <c r="C2" s="57" t="s">
        <v>90</v>
      </c>
      <c r="D2" s="57" t="s">
        <v>84</v>
      </c>
      <c r="E2" s="57" t="s">
        <v>85</v>
      </c>
      <c r="F2" s="57" t="s">
        <v>145</v>
      </c>
      <c r="G2" s="57" t="s">
        <v>137</v>
      </c>
      <c r="H2" s="57" t="s">
        <v>5</v>
      </c>
      <c r="I2" s="57" t="s">
        <v>78</v>
      </c>
      <c r="J2" s="57" t="s">
        <v>6</v>
      </c>
      <c r="K2" s="57" t="s">
        <v>79</v>
      </c>
      <c r="L2" s="57" t="s">
        <v>80</v>
      </c>
      <c r="M2" s="57" t="s">
        <v>81</v>
      </c>
      <c r="N2" s="57" t="s">
        <v>135</v>
      </c>
      <c r="O2" s="57" t="s">
        <v>18</v>
      </c>
      <c r="P2" s="57" t="s">
        <v>9</v>
      </c>
      <c r="Q2" s="57" t="s">
        <v>144</v>
      </c>
      <c r="R2" s="57" t="s">
        <v>93</v>
      </c>
      <c r="S2" s="57" t="s">
        <v>136</v>
      </c>
      <c r="T2" s="57" t="s">
        <v>30</v>
      </c>
      <c r="U2" s="57" t="s">
        <v>91</v>
      </c>
    </row>
    <row r="3" spans="1:21" ht="12.75">
      <c r="A3" s="100"/>
      <c r="B3" s="101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s="5" customFormat="1" ht="13.5" thickBot="1">
      <c r="A4" s="114"/>
      <c r="B4" s="144" t="s">
        <v>115</v>
      </c>
      <c r="C4" s="115">
        <v>8091940</v>
      </c>
      <c r="D4" s="115">
        <f>+D50+D90+D145+D157</f>
        <v>306240</v>
      </c>
      <c r="E4" s="115">
        <f>+E50+E90+E145+E157</f>
        <v>350000</v>
      </c>
      <c r="F4" s="115">
        <v>22000</v>
      </c>
      <c r="G4" s="115">
        <v>5000</v>
      </c>
      <c r="H4" s="115">
        <v>20000</v>
      </c>
      <c r="I4" s="115">
        <v>36000</v>
      </c>
      <c r="J4" s="115">
        <v>799400</v>
      </c>
      <c r="K4" s="115">
        <v>83400</v>
      </c>
      <c r="L4" s="115">
        <v>52700</v>
      </c>
      <c r="M4" s="115">
        <v>84500</v>
      </c>
      <c r="N4" s="115">
        <v>15000</v>
      </c>
      <c r="O4" s="115">
        <v>50000</v>
      </c>
      <c r="P4" s="115">
        <v>40000</v>
      </c>
      <c r="Q4" s="115">
        <v>184200</v>
      </c>
      <c r="R4" s="115">
        <v>5788000</v>
      </c>
      <c r="S4" s="115">
        <v>255500</v>
      </c>
      <c r="T4" s="115">
        <v>8091940</v>
      </c>
      <c r="U4" s="115">
        <v>8091940</v>
      </c>
    </row>
    <row r="5" spans="1:21" ht="13.5" thickTop="1">
      <c r="A5" s="111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s="5" customFormat="1" ht="13.5" thickBot="1">
      <c r="A6" s="116"/>
      <c r="B6" s="117" t="s">
        <v>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s="5" customFormat="1" ht="72" thickBot="1" thickTop="1">
      <c r="A7" s="121" t="s">
        <v>31</v>
      </c>
      <c r="B7" s="122" t="s">
        <v>39</v>
      </c>
      <c r="C7" s="57" t="s">
        <v>90</v>
      </c>
      <c r="D7" s="57" t="s">
        <v>84</v>
      </c>
      <c r="E7" s="57" t="s">
        <v>85</v>
      </c>
      <c r="F7" s="57" t="s">
        <v>141</v>
      </c>
      <c r="G7" s="57" t="s">
        <v>137</v>
      </c>
      <c r="H7" s="57" t="s">
        <v>5</v>
      </c>
      <c r="I7" s="57" t="s">
        <v>78</v>
      </c>
      <c r="J7" s="57" t="s">
        <v>117</v>
      </c>
      <c r="K7" s="57" t="s">
        <v>79</v>
      </c>
      <c r="L7" s="57" t="s">
        <v>80</v>
      </c>
      <c r="M7" s="57" t="s">
        <v>81</v>
      </c>
      <c r="N7" s="57" t="s">
        <v>134</v>
      </c>
      <c r="O7" s="57" t="s">
        <v>18</v>
      </c>
      <c r="P7" s="57" t="s">
        <v>9</v>
      </c>
      <c r="Q7" s="57" t="s">
        <v>144</v>
      </c>
      <c r="R7" s="57" t="s">
        <v>93</v>
      </c>
      <c r="S7" s="57" t="s">
        <v>86</v>
      </c>
      <c r="T7" s="57" t="s">
        <v>29</v>
      </c>
      <c r="U7" s="57" t="s">
        <v>30</v>
      </c>
    </row>
    <row r="8" spans="1:23" s="5" customFormat="1" ht="13.5" thickTop="1">
      <c r="A8" s="111">
        <v>3</v>
      </c>
      <c r="B8" s="119" t="s">
        <v>19</v>
      </c>
      <c r="C8" s="120">
        <f>+C9+C13+C40</f>
        <v>656240</v>
      </c>
      <c r="D8" s="120">
        <f>+D9+D13+D40</f>
        <v>306240</v>
      </c>
      <c r="E8" s="120">
        <f>+E9+E13+E40</f>
        <v>350000</v>
      </c>
      <c r="F8" s="120"/>
      <c r="G8" s="120">
        <v>0</v>
      </c>
      <c r="H8" s="120">
        <f>+H9+H13+H40</f>
        <v>0</v>
      </c>
      <c r="I8" s="120"/>
      <c r="J8" s="120">
        <f>+J9+J13+J40</f>
        <v>0</v>
      </c>
      <c r="K8" s="120">
        <f>+K9+K13+K40</f>
        <v>0</v>
      </c>
      <c r="L8" s="120"/>
      <c r="M8" s="120"/>
      <c r="N8" s="120"/>
      <c r="O8" s="120">
        <f>+O9+O13+O40</f>
        <v>0</v>
      </c>
      <c r="P8" s="120">
        <f>+P9+P13+P40</f>
        <v>0</v>
      </c>
      <c r="Q8" s="120">
        <f>+Q9+Q13+Q40</f>
        <v>0</v>
      </c>
      <c r="R8" s="120">
        <f>+R9+R13+R40</f>
        <v>0</v>
      </c>
      <c r="S8" s="120"/>
      <c r="T8" s="120">
        <v>656240</v>
      </c>
      <c r="U8" s="120">
        <v>656240</v>
      </c>
      <c r="W8" s="46"/>
    </row>
    <row r="9" spans="1:21" s="5" customFormat="1" ht="12.75">
      <c r="A9" s="100">
        <v>31</v>
      </c>
      <c r="B9" s="102" t="s">
        <v>20</v>
      </c>
      <c r="C9" s="97">
        <f>SUM(D9:Q9)</f>
        <v>0</v>
      </c>
      <c r="D9" s="97">
        <f>SUM(D10:D12)</f>
        <v>0</v>
      </c>
      <c r="E9" s="97"/>
      <c r="F9" s="97"/>
      <c r="G9" s="97"/>
      <c r="H9" s="97">
        <f>SUM(H10:H12)</f>
        <v>0</v>
      </c>
      <c r="I9" s="97"/>
      <c r="J9" s="97">
        <f>SUM(J10:J12)</f>
        <v>0</v>
      </c>
      <c r="K9" s="97">
        <f>SUM(K10:K12)</f>
        <v>0</v>
      </c>
      <c r="L9" s="97"/>
      <c r="M9" s="97"/>
      <c r="N9" s="97"/>
      <c r="O9" s="97">
        <f>SUM(O10:O12)</f>
        <v>0</v>
      </c>
      <c r="P9" s="97">
        <f>SUM(P10:P12)</f>
        <v>0</v>
      </c>
      <c r="Q9" s="97">
        <f>SUM(Q10:Q12)</f>
        <v>0</v>
      </c>
      <c r="R9" s="97"/>
      <c r="S9" s="97"/>
      <c r="T9" s="97">
        <v>0</v>
      </c>
      <c r="U9" s="97">
        <v>0</v>
      </c>
    </row>
    <row r="10" spans="1:21" ht="12.75">
      <c r="A10" s="100">
        <v>311</v>
      </c>
      <c r="B10" s="102" t="s">
        <v>21</v>
      </c>
      <c r="C10" s="96">
        <f aca="true" t="shared" si="0" ref="C10:C43">SUM(D10:Q10)</f>
        <v>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2.75">
      <c r="A11" s="100">
        <v>312</v>
      </c>
      <c r="B11" s="102" t="s">
        <v>22</v>
      </c>
      <c r="C11" s="96">
        <f t="shared" si="0"/>
        <v>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2.75">
      <c r="A12" s="100">
        <v>313</v>
      </c>
      <c r="B12" s="102" t="s">
        <v>23</v>
      </c>
      <c r="C12" s="96">
        <f t="shared" si="0"/>
        <v>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5" customFormat="1" ht="12.75">
      <c r="A13" s="100">
        <v>32</v>
      </c>
      <c r="B13" s="102" t="s">
        <v>24</v>
      </c>
      <c r="C13" s="97">
        <f>+C14+C17+C24+C34</f>
        <v>655890</v>
      </c>
      <c r="D13" s="97">
        <f>+D14+D17+D24+D34</f>
        <v>305890</v>
      </c>
      <c r="E13" s="97">
        <f>+E14+E17+E24+E34</f>
        <v>350000</v>
      </c>
      <c r="F13" s="97"/>
      <c r="G13" s="97"/>
      <c r="H13" s="97">
        <f aca="true" t="shared" si="1" ref="H13:R13">SUM(H15:H39)</f>
        <v>0</v>
      </c>
      <c r="I13" s="97"/>
      <c r="J13" s="97">
        <f t="shared" si="1"/>
        <v>0</v>
      </c>
      <c r="K13" s="97">
        <f t="shared" si="1"/>
        <v>0</v>
      </c>
      <c r="L13" s="97"/>
      <c r="M13" s="97"/>
      <c r="N13" s="97"/>
      <c r="O13" s="97">
        <f t="shared" si="1"/>
        <v>0</v>
      </c>
      <c r="P13" s="97">
        <f t="shared" si="1"/>
        <v>0</v>
      </c>
      <c r="Q13" s="97">
        <f t="shared" si="1"/>
        <v>0</v>
      </c>
      <c r="R13" s="97">
        <f t="shared" si="1"/>
        <v>0</v>
      </c>
      <c r="S13" s="97"/>
      <c r="T13" s="97">
        <v>655890</v>
      </c>
      <c r="U13" s="97">
        <v>655890</v>
      </c>
    </row>
    <row r="14" spans="1:21" s="5" customFormat="1" ht="12.75">
      <c r="A14" s="163">
        <v>321</v>
      </c>
      <c r="B14" s="161" t="s">
        <v>94</v>
      </c>
      <c r="C14" s="97">
        <f>SUM(C15:C16)</f>
        <v>24166</v>
      </c>
      <c r="D14" s="97">
        <f>SUM(D15:D16)</f>
        <v>24166</v>
      </c>
      <c r="E14" s="97">
        <f aca="true" t="shared" si="2" ref="E14:S14">SUM(E15:E16)</f>
        <v>0</v>
      </c>
      <c r="F14" s="97"/>
      <c r="G14" s="97"/>
      <c r="H14" s="97">
        <f t="shared" si="2"/>
        <v>0</v>
      </c>
      <c r="I14" s="97">
        <f t="shared" si="2"/>
        <v>0</v>
      </c>
      <c r="J14" s="97">
        <f t="shared" si="2"/>
        <v>0</v>
      </c>
      <c r="K14" s="97">
        <f t="shared" si="2"/>
        <v>0</v>
      </c>
      <c r="L14" s="97">
        <f t="shared" si="2"/>
        <v>0</v>
      </c>
      <c r="M14" s="97">
        <f t="shared" si="2"/>
        <v>0</v>
      </c>
      <c r="N14" s="97">
        <f t="shared" si="2"/>
        <v>0</v>
      </c>
      <c r="O14" s="97">
        <f t="shared" si="2"/>
        <v>0</v>
      </c>
      <c r="P14" s="97">
        <f t="shared" si="2"/>
        <v>0</v>
      </c>
      <c r="Q14" s="97">
        <f t="shared" si="2"/>
        <v>0</v>
      </c>
      <c r="R14" s="97">
        <f t="shared" si="2"/>
        <v>0</v>
      </c>
      <c r="S14" s="97">
        <f t="shared" si="2"/>
        <v>0</v>
      </c>
      <c r="T14" s="97"/>
      <c r="U14" s="97"/>
    </row>
    <row r="15" spans="1:21" s="5" customFormat="1" ht="12.75">
      <c r="A15" s="104">
        <v>3211</v>
      </c>
      <c r="B15" s="105" t="s">
        <v>40</v>
      </c>
      <c r="C15" s="96">
        <f t="shared" si="0"/>
        <v>18166</v>
      </c>
      <c r="D15" s="98">
        <v>18166</v>
      </c>
      <c r="E15" s="98"/>
      <c r="F15" s="98"/>
      <c r="G15" s="9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6"/>
      <c r="U15" s="96"/>
    </row>
    <row r="16" spans="1:21" s="5" customFormat="1" ht="12.75">
      <c r="A16" s="104">
        <v>3213</v>
      </c>
      <c r="B16" s="105" t="s">
        <v>41</v>
      </c>
      <c r="C16" s="96">
        <f t="shared" si="0"/>
        <v>6000</v>
      </c>
      <c r="D16" s="98">
        <v>6000</v>
      </c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6"/>
      <c r="U16" s="96"/>
    </row>
    <row r="17" spans="1:21" s="5" customFormat="1" ht="12.75">
      <c r="A17" s="160">
        <v>322</v>
      </c>
      <c r="B17" s="162" t="s">
        <v>95</v>
      </c>
      <c r="C17" s="97">
        <f>SUM(C18:C23)</f>
        <v>338000</v>
      </c>
      <c r="D17" s="97">
        <f aca="true" t="shared" si="3" ref="D17:R17">SUM(D18:D23)</f>
        <v>88000</v>
      </c>
      <c r="E17" s="97">
        <f t="shared" si="3"/>
        <v>250000</v>
      </c>
      <c r="F17" s="97"/>
      <c r="G17" s="97"/>
      <c r="H17" s="97">
        <f t="shared" si="3"/>
        <v>0</v>
      </c>
      <c r="I17" s="97">
        <f t="shared" si="3"/>
        <v>0</v>
      </c>
      <c r="J17" s="97">
        <f t="shared" si="3"/>
        <v>0</v>
      </c>
      <c r="K17" s="97">
        <f t="shared" si="3"/>
        <v>0</v>
      </c>
      <c r="L17" s="97">
        <f t="shared" si="3"/>
        <v>0</v>
      </c>
      <c r="M17" s="97">
        <f t="shared" si="3"/>
        <v>0</v>
      </c>
      <c r="N17" s="97">
        <f t="shared" si="3"/>
        <v>0</v>
      </c>
      <c r="O17" s="97">
        <f t="shared" si="3"/>
        <v>0</v>
      </c>
      <c r="P17" s="97">
        <f t="shared" si="3"/>
        <v>0</v>
      </c>
      <c r="Q17" s="97">
        <f t="shared" si="3"/>
        <v>0</v>
      </c>
      <c r="R17" s="97">
        <f t="shared" si="3"/>
        <v>0</v>
      </c>
      <c r="S17" s="97"/>
      <c r="T17" s="97">
        <v>0</v>
      </c>
      <c r="U17" s="97">
        <v>0</v>
      </c>
    </row>
    <row r="18" spans="1:21" s="5" customFormat="1" ht="12.75">
      <c r="A18" s="104">
        <v>3221</v>
      </c>
      <c r="B18" s="105" t="s">
        <v>42</v>
      </c>
      <c r="C18" s="96">
        <f t="shared" si="0"/>
        <v>60000</v>
      </c>
      <c r="D18" s="98">
        <v>60000</v>
      </c>
      <c r="E18" s="98"/>
      <c r="F18" s="98"/>
      <c r="G18" s="98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6"/>
      <c r="U18" s="96"/>
    </row>
    <row r="19" spans="1:21" s="5" customFormat="1" ht="12.75">
      <c r="A19" s="104">
        <v>3222</v>
      </c>
      <c r="B19" s="105" t="s">
        <v>65</v>
      </c>
      <c r="C19" s="96">
        <v>0</v>
      </c>
      <c r="D19" s="98">
        <v>0</v>
      </c>
      <c r="E19" s="98"/>
      <c r="F19" s="98"/>
      <c r="G19" s="98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6"/>
      <c r="U19" s="96"/>
    </row>
    <row r="20" spans="1:21" s="5" customFormat="1" ht="12.75">
      <c r="A20" s="104">
        <v>3223</v>
      </c>
      <c r="B20" s="105" t="s">
        <v>43</v>
      </c>
      <c r="C20" s="96">
        <f t="shared" si="0"/>
        <v>250000</v>
      </c>
      <c r="D20" s="98">
        <v>0</v>
      </c>
      <c r="E20" s="98">
        <v>250000</v>
      </c>
      <c r="F20" s="98"/>
      <c r="G20" s="9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6"/>
      <c r="U20" s="96"/>
    </row>
    <row r="21" spans="1:21" s="5" customFormat="1" ht="12.75">
      <c r="A21" s="104">
        <v>3224</v>
      </c>
      <c r="B21" s="105" t="s">
        <v>44</v>
      </c>
      <c r="C21" s="96">
        <f t="shared" si="0"/>
        <v>20000</v>
      </c>
      <c r="D21" s="98">
        <v>20000</v>
      </c>
      <c r="E21" s="98"/>
      <c r="F21" s="98"/>
      <c r="G21" s="98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6"/>
      <c r="U21" s="96"/>
    </row>
    <row r="22" spans="1:21" s="5" customFormat="1" ht="12.75">
      <c r="A22" s="104">
        <v>3225</v>
      </c>
      <c r="B22" s="105" t="s">
        <v>45</v>
      </c>
      <c r="C22" s="96">
        <f t="shared" si="0"/>
        <v>6000</v>
      </c>
      <c r="D22" s="98">
        <v>6000</v>
      </c>
      <c r="E22" s="98"/>
      <c r="F22" s="98"/>
      <c r="G22" s="98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6"/>
      <c r="U22" s="96"/>
    </row>
    <row r="23" spans="1:21" s="5" customFormat="1" ht="12.75">
      <c r="A23" s="104">
        <v>3227</v>
      </c>
      <c r="B23" s="105" t="s">
        <v>74</v>
      </c>
      <c r="C23" s="96">
        <f t="shared" si="0"/>
        <v>2000</v>
      </c>
      <c r="D23" s="98">
        <v>2000</v>
      </c>
      <c r="E23" s="98"/>
      <c r="F23" s="98"/>
      <c r="G23" s="98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6"/>
      <c r="U23" s="96"/>
    </row>
    <row r="24" spans="1:21" s="5" customFormat="1" ht="12.75">
      <c r="A24" s="160">
        <v>323</v>
      </c>
      <c r="B24" s="162" t="s">
        <v>96</v>
      </c>
      <c r="C24" s="97">
        <f>SUM(C25:C33)</f>
        <v>249500</v>
      </c>
      <c r="D24" s="97">
        <f aca="true" t="shared" si="4" ref="D24:R24">SUM(D25:D33)</f>
        <v>149500</v>
      </c>
      <c r="E24" s="97">
        <f t="shared" si="4"/>
        <v>100000</v>
      </c>
      <c r="F24" s="97"/>
      <c r="G24" s="97"/>
      <c r="H24" s="97">
        <f t="shared" si="4"/>
        <v>0</v>
      </c>
      <c r="I24" s="97">
        <f t="shared" si="4"/>
        <v>0</v>
      </c>
      <c r="J24" s="97">
        <f t="shared" si="4"/>
        <v>0</v>
      </c>
      <c r="K24" s="97">
        <f t="shared" si="4"/>
        <v>0</v>
      </c>
      <c r="L24" s="97">
        <f t="shared" si="4"/>
        <v>0</v>
      </c>
      <c r="M24" s="97">
        <f t="shared" si="4"/>
        <v>0</v>
      </c>
      <c r="N24" s="97">
        <f t="shared" si="4"/>
        <v>0</v>
      </c>
      <c r="O24" s="97">
        <f t="shared" si="4"/>
        <v>0</v>
      </c>
      <c r="P24" s="97">
        <f t="shared" si="4"/>
        <v>0</v>
      </c>
      <c r="Q24" s="97">
        <f t="shared" si="4"/>
        <v>0</v>
      </c>
      <c r="R24" s="97">
        <f t="shared" si="4"/>
        <v>0</v>
      </c>
      <c r="S24" s="97"/>
      <c r="T24" s="97">
        <v>0</v>
      </c>
      <c r="U24" s="97">
        <v>0</v>
      </c>
    </row>
    <row r="25" spans="1:21" s="5" customFormat="1" ht="12.75">
      <c r="A25" s="104">
        <v>3231</v>
      </c>
      <c r="B25" s="105" t="s">
        <v>46</v>
      </c>
      <c r="C25" s="96">
        <f t="shared" si="0"/>
        <v>115000</v>
      </c>
      <c r="D25" s="98">
        <v>25000</v>
      </c>
      <c r="E25" s="98">
        <v>90000</v>
      </c>
      <c r="F25" s="98"/>
      <c r="G25" s="98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6"/>
      <c r="T25" s="96"/>
      <c r="U25" s="96">
        <v>0</v>
      </c>
    </row>
    <row r="26" spans="1:21" s="5" customFormat="1" ht="12.75">
      <c r="A26" s="104">
        <v>3232</v>
      </c>
      <c r="B26" s="105" t="s">
        <v>47</v>
      </c>
      <c r="C26" s="96">
        <f t="shared" si="0"/>
        <v>30000</v>
      </c>
      <c r="D26" s="98">
        <v>30000</v>
      </c>
      <c r="E26" s="98"/>
      <c r="F26" s="98"/>
      <c r="G26" s="98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6"/>
      <c r="T26" s="96">
        <v>0</v>
      </c>
      <c r="U26" s="96">
        <v>0</v>
      </c>
    </row>
    <row r="27" spans="1:21" s="5" customFormat="1" ht="12.75">
      <c r="A27" s="104">
        <v>3233</v>
      </c>
      <c r="B27" s="105" t="s">
        <v>48</v>
      </c>
      <c r="C27" s="96">
        <f t="shared" si="0"/>
        <v>2000</v>
      </c>
      <c r="D27" s="98">
        <v>2000</v>
      </c>
      <c r="E27" s="98"/>
      <c r="F27" s="98"/>
      <c r="G27" s="98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6"/>
      <c r="U27" s="96"/>
    </row>
    <row r="28" spans="1:21" s="5" customFormat="1" ht="12.75">
      <c r="A28" s="104">
        <v>3234</v>
      </c>
      <c r="B28" s="106" t="s">
        <v>49</v>
      </c>
      <c r="C28" s="96">
        <f t="shared" si="0"/>
        <v>38000</v>
      </c>
      <c r="D28" s="98">
        <v>38000</v>
      </c>
      <c r="E28" s="98"/>
      <c r="F28" s="98"/>
      <c r="G28" s="98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6"/>
      <c r="U28" s="96"/>
    </row>
    <row r="29" spans="1:21" s="5" customFormat="1" ht="12.75">
      <c r="A29" s="104">
        <v>3235</v>
      </c>
      <c r="B29" s="106" t="s">
        <v>114</v>
      </c>
      <c r="C29" s="96">
        <f t="shared" si="0"/>
        <v>1000</v>
      </c>
      <c r="D29" s="98">
        <v>1000</v>
      </c>
      <c r="E29" s="98"/>
      <c r="F29" s="98"/>
      <c r="G29" s="98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6"/>
      <c r="U29" s="96"/>
    </row>
    <row r="30" spans="1:21" s="5" customFormat="1" ht="12.75">
      <c r="A30" s="104">
        <v>3236</v>
      </c>
      <c r="B30" s="105" t="s">
        <v>50</v>
      </c>
      <c r="C30" s="96">
        <f t="shared" si="0"/>
        <v>24000</v>
      </c>
      <c r="D30" s="98">
        <v>14000</v>
      </c>
      <c r="E30" s="98">
        <v>10000</v>
      </c>
      <c r="F30" s="98"/>
      <c r="G30" s="98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6"/>
      <c r="U30" s="96"/>
    </row>
    <row r="31" spans="1:21" s="5" customFormat="1" ht="12.75">
      <c r="A31" s="104">
        <v>3237</v>
      </c>
      <c r="B31" s="105" t="s">
        <v>51</v>
      </c>
      <c r="C31" s="96">
        <f t="shared" si="0"/>
        <v>3000</v>
      </c>
      <c r="D31" s="98">
        <v>3000</v>
      </c>
      <c r="E31" s="98"/>
      <c r="F31" s="98"/>
      <c r="G31" s="98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6"/>
      <c r="U31" s="96"/>
    </row>
    <row r="32" spans="1:21" s="5" customFormat="1" ht="12.75">
      <c r="A32" s="104">
        <v>3238</v>
      </c>
      <c r="B32" s="105" t="s">
        <v>52</v>
      </c>
      <c r="C32" s="96">
        <f t="shared" si="0"/>
        <v>26500</v>
      </c>
      <c r="D32" s="98">
        <v>26500</v>
      </c>
      <c r="E32" s="98"/>
      <c r="F32" s="98"/>
      <c r="G32" s="98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6"/>
      <c r="U32" s="96"/>
    </row>
    <row r="33" spans="1:21" s="5" customFormat="1" ht="12.75">
      <c r="A33" s="104">
        <v>3239</v>
      </c>
      <c r="B33" s="105" t="s">
        <v>53</v>
      </c>
      <c r="C33" s="96">
        <f t="shared" si="0"/>
        <v>10000</v>
      </c>
      <c r="D33" s="98">
        <v>10000</v>
      </c>
      <c r="E33" s="98"/>
      <c r="F33" s="98"/>
      <c r="G33" s="98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6"/>
      <c r="U33" s="96"/>
    </row>
    <row r="34" spans="1:21" s="5" customFormat="1" ht="12.75">
      <c r="A34" s="160">
        <v>329</v>
      </c>
      <c r="B34" s="162" t="s">
        <v>97</v>
      </c>
      <c r="C34" s="97">
        <f>SUM(C35:C39)</f>
        <v>44224</v>
      </c>
      <c r="D34" s="97">
        <f aca="true" t="shared" si="5" ref="D34:S34">SUM(D35:D39)</f>
        <v>44224</v>
      </c>
      <c r="E34" s="97">
        <f t="shared" si="5"/>
        <v>0</v>
      </c>
      <c r="F34" s="97"/>
      <c r="G34" s="97"/>
      <c r="H34" s="97">
        <f t="shared" si="5"/>
        <v>0</v>
      </c>
      <c r="I34" s="97">
        <f t="shared" si="5"/>
        <v>0</v>
      </c>
      <c r="J34" s="97">
        <f t="shared" si="5"/>
        <v>0</v>
      </c>
      <c r="K34" s="97">
        <f t="shared" si="5"/>
        <v>0</v>
      </c>
      <c r="L34" s="97">
        <f t="shared" si="5"/>
        <v>0</v>
      </c>
      <c r="M34" s="97">
        <f t="shared" si="5"/>
        <v>0</v>
      </c>
      <c r="N34" s="97">
        <f t="shared" si="5"/>
        <v>0</v>
      </c>
      <c r="O34" s="97">
        <f t="shared" si="5"/>
        <v>0</v>
      </c>
      <c r="P34" s="97">
        <f t="shared" si="5"/>
        <v>0</v>
      </c>
      <c r="Q34" s="97">
        <f t="shared" si="5"/>
        <v>0</v>
      </c>
      <c r="R34" s="97">
        <f t="shared" si="5"/>
        <v>0</v>
      </c>
      <c r="S34" s="97">
        <f t="shared" si="5"/>
        <v>0</v>
      </c>
      <c r="T34" s="97">
        <v>0</v>
      </c>
      <c r="U34" s="97">
        <v>0</v>
      </c>
    </row>
    <row r="35" spans="1:21" s="5" customFormat="1" ht="12.75">
      <c r="A35" s="104">
        <v>3292</v>
      </c>
      <c r="B35" s="105" t="s">
        <v>77</v>
      </c>
      <c r="C35" s="96">
        <f t="shared" si="0"/>
        <v>30000</v>
      </c>
      <c r="D35" s="98">
        <v>30000</v>
      </c>
      <c r="E35" s="98"/>
      <c r="F35" s="98"/>
      <c r="G35" s="98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6"/>
      <c r="U35" s="96"/>
    </row>
    <row r="36" spans="1:21" ht="12.75">
      <c r="A36" s="104">
        <v>3293</v>
      </c>
      <c r="B36" s="105" t="s">
        <v>54</v>
      </c>
      <c r="C36" s="96">
        <f t="shared" si="0"/>
        <v>2000</v>
      </c>
      <c r="D36" s="98">
        <v>2000</v>
      </c>
      <c r="E36" s="98"/>
      <c r="F36" s="98"/>
      <c r="G36" s="98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ht="12.75">
      <c r="A37" s="104">
        <v>3294</v>
      </c>
      <c r="B37" s="105" t="s">
        <v>55</v>
      </c>
      <c r="C37" s="96">
        <f t="shared" si="0"/>
        <v>1600</v>
      </c>
      <c r="D37" s="98">
        <v>1600</v>
      </c>
      <c r="E37" s="98"/>
      <c r="F37" s="98"/>
      <c r="G37" s="98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ht="12.75">
      <c r="A38" s="104">
        <v>3295</v>
      </c>
      <c r="B38" s="105" t="s">
        <v>56</v>
      </c>
      <c r="C38" s="96">
        <f t="shared" si="0"/>
        <v>3000</v>
      </c>
      <c r="D38" s="98">
        <v>3000</v>
      </c>
      <c r="E38" s="98"/>
      <c r="F38" s="98"/>
      <c r="G38" s="98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2.75">
      <c r="A39" s="104">
        <v>3299</v>
      </c>
      <c r="B39" s="105" t="s">
        <v>57</v>
      </c>
      <c r="C39" s="96">
        <f t="shared" si="0"/>
        <v>7624</v>
      </c>
      <c r="D39" s="98">
        <v>7624</v>
      </c>
      <c r="E39" s="98"/>
      <c r="F39" s="98"/>
      <c r="G39" s="98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s="5" customFormat="1" ht="12.75">
      <c r="A40" s="100">
        <v>34</v>
      </c>
      <c r="B40" s="102" t="s">
        <v>25</v>
      </c>
      <c r="C40" s="97">
        <f>SUM(D40:Q40)</f>
        <v>350</v>
      </c>
      <c r="D40" s="97">
        <f>SUM(D42:D43)</f>
        <v>350</v>
      </c>
      <c r="E40" s="97">
        <f>SUM(E42:E43)</f>
        <v>0</v>
      </c>
      <c r="F40" s="97"/>
      <c r="G40" s="97"/>
      <c r="H40" s="97">
        <f aca="true" t="shared" si="6" ref="H40:S40">SUM(H42:H43)</f>
        <v>0</v>
      </c>
      <c r="I40" s="97">
        <f t="shared" si="6"/>
        <v>0</v>
      </c>
      <c r="J40" s="97">
        <f t="shared" si="6"/>
        <v>0</v>
      </c>
      <c r="K40" s="97">
        <f t="shared" si="6"/>
        <v>0</v>
      </c>
      <c r="L40" s="97">
        <f t="shared" si="6"/>
        <v>0</v>
      </c>
      <c r="M40" s="97">
        <f t="shared" si="6"/>
        <v>0</v>
      </c>
      <c r="N40" s="97">
        <f t="shared" si="6"/>
        <v>0</v>
      </c>
      <c r="O40" s="97">
        <f t="shared" si="6"/>
        <v>0</v>
      </c>
      <c r="P40" s="97">
        <f t="shared" si="6"/>
        <v>0</v>
      </c>
      <c r="Q40" s="97">
        <f t="shared" si="6"/>
        <v>0</v>
      </c>
      <c r="R40" s="97">
        <f t="shared" si="6"/>
        <v>0</v>
      </c>
      <c r="S40" s="97">
        <f t="shared" si="6"/>
        <v>0</v>
      </c>
      <c r="T40" s="97">
        <v>350</v>
      </c>
      <c r="U40" s="97">
        <v>350</v>
      </c>
    </row>
    <row r="41" spans="1:21" s="5" customFormat="1" ht="12.75">
      <c r="A41" s="100">
        <v>343</v>
      </c>
      <c r="B41" s="102" t="s">
        <v>26</v>
      </c>
      <c r="C41" s="97">
        <f>SUM(C42:C43)</f>
        <v>350</v>
      </c>
      <c r="D41" s="97">
        <f>SUM(D42:D43)</f>
        <v>350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0</v>
      </c>
      <c r="U41" s="97">
        <v>0</v>
      </c>
    </row>
    <row r="42" spans="1:21" s="5" customFormat="1" ht="12.75">
      <c r="A42" s="104">
        <v>3431</v>
      </c>
      <c r="B42" s="105" t="s">
        <v>58</v>
      </c>
      <c r="C42" s="96">
        <f t="shared" si="0"/>
        <v>200</v>
      </c>
      <c r="D42" s="98">
        <v>200</v>
      </c>
      <c r="E42" s="98"/>
      <c r="F42" s="98"/>
      <c r="G42" s="98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ht="12.75">
      <c r="A43" s="104">
        <v>3433</v>
      </c>
      <c r="B43" s="105" t="s">
        <v>59</v>
      </c>
      <c r="C43" s="96">
        <f t="shared" si="0"/>
        <v>150</v>
      </c>
      <c r="D43" s="98">
        <v>150</v>
      </c>
      <c r="E43" s="98"/>
      <c r="F43" s="98"/>
      <c r="G43" s="98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2" s="5" customFormat="1" ht="21">
      <c r="A44" s="100">
        <v>4</v>
      </c>
      <c r="B44" s="102" t="s">
        <v>27</v>
      </c>
      <c r="C44" s="97">
        <f>+C45</f>
        <v>0</v>
      </c>
      <c r="D44" s="97">
        <f>+D45</f>
        <v>0</v>
      </c>
      <c r="E44" s="97">
        <f>+E45</f>
        <v>0</v>
      </c>
      <c r="F44" s="97"/>
      <c r="G44" s="97"/>
      <c r="H44" s="97">
        <f aca="true" t="shared" si="7" ref="H44:U44">+H45</f>
        <v>0</v>
      </c>
      <c r="I44" s="97">
        <f t="shared" si="7"/>
        <v>0</v>
      </c>
      <c r="J44" s="97">
        <f t="shared" si="7"/>
        <v>0</v>
      </c>
      <c r="K44" s="97">
        <f t="shared" si="7"/>
        <v>0</v>
      </c>
      <c r="L44" s="97">
        <f t="shared" si="7"/>
        <v>0</v>
      </c>
      <c r="M44" s="97">
        <f t="shared" si="7"/>
        <v>0</v>
      </c>
      <c r="N44" s="97">
        <f t="shared" si="7"/>
        <v>0</v>
      </c>
      <c r="O44" s="97">
        <f t="shared" si="7"/>
        <v>0</v>
      </c>
      <c r="P44" s="97">
        <f t="shared" si="7"/>
        <v>0</v>
      </c>
      <c r="Q44" s="97">
        <f t="shared" si="7"/>
        <v>0</v>
      </c>
      <c r="R44" s="97">
        <f t="shared" si="7"/>
        <v>0</v>
      </c>
      <c r="S44" s="97">
        <v>0</v>
      </c>
      <c r="T44" s="97">
        <v>0</v>
      </c>
      <c r="U44" s="97">
        <f t="shared" si="7"/>
        <v>0</v>
      </c>
      <c r="V44" s="46"/>
    </row>
    <row r="45" spans="1:22" s="5" customFormat="1" ht="21">
      <c r="A45" s="116">
        <v>42</v>
      </c>
      <c r="B45" s="117" t="s">
        <v>28</v>
      </c>
      <c r="C45" s="118">
        <f>+C46+C48</f>
        <v>0</v>
      </c>
      <c r="D45" s="118">
        <f aca="true" t="shared" si="8" ref="D45:U45">+D46+D48</f>
        <v>0</v>
      </c>
      <c r="E45" s="118">
        <f t="shared" si="8"/>
        <v>0</v>
      </c>
      <c r="F45" s="118"/>
      <c r="G45" s="118"/>
      <c r="H45" s="118">
        <f t="shared" si="8"/>
        <v>0</v>
      </c>
      <c r="I45" s="118">
        <f t="shared" si="8"/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  <c r="M45" s="118">
        <f t="shared" si="8"/>
        <v>0</v>
      </c>
      <c r="N45" s="118">
        <f t="shared" si="8"/>
        <v>0</v>
      </c>
      <c r="O45" s="118">
        <f t="shared" si="8"/>
        <v>0</v>
      </c>
      <c r="P45" s="118">
        <f t="shared" si="8"/>
        <v>0</v>
      </c>
      <c r="Q45" s="118">
        <f t="shared" si="8"/>
        <v>0</v>
      </c>
      <c r="R45" s="118">
        <f t="shared" si="8"/>
        <v>0</v>
      </c>
      <c r="S45" s="118"/>
      <c r="T45" s="118"/>
      <c r="U45" s="118">
        <f t="shared" si="8"/>
        <v>0</v>
      </c>
      <c r="V45" s="46"/>
    </row>
    <row r="46" spans="1:22" s="5" customFormat="1" ht="12.75">
      <c r="A46" s="126">
        <v>421</v>
      </c>
      <c r="B46" s="138" t="s">
        <v>98</v>
      </c>
      <c r="C46" s="139">
        <f>+C47</f>
        <v>0</v>
      </c>
      <c r="D46" s="139">
        <f aca="true" t="shared" si="9" ref="D46:U46">+D47</f>
        <v>0</v>
      </c>
      <c r="E46" s="139">
        <f t="shared" si="9"/>
        <v>0</v>
      </c>
      <c r="F46" s="139"/>
      <c r="G46" s="139"/>
      <c r="H46" s="139">
        <f t="shared" si="9"/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/>
      <c r="T46" s="139"/>
      <c r="U46" s="139">
        <f t="shared" si="9"/>
        <v>0</v>
      </c>
      <c r="V46" s="46"/>
    </row>
    <row r="47" spans="1:22" s="5" customFormat="1" ht="12.75">
      <c r="A47" s="154">
        <v>4212</v>
      </c>
      <c r="B47" s="127" t="s">
        <v>92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28"/>
      <c r="U47" s="139"/>
      <c r="V47" s="46"/>
    </row>
    <row r="48" spans="1:22" s="5" customFormat="1" ht="12.75">
      <c r="A48" s="126">
        <v>422</v>
      </c>
      <c r="B48" s="138" t="s">
        <v>99</v>
      </c>
      <c r="C48" s="139">
        <f>+C49</f>
        <v>0</v>
      </c>
      <c r="D48" s="139">
        <f aca="true" t="shared" si="10" ref="D48:U48">+D49</f>
        <v>0</v>
      </c>
      <c r="E48" s="139">
        <f t="shared" si="10"/>
        <v>0</v>
      </c>
      <c r="F48" s="139"/>
      <c r="G48" s="139"/>
      <c r="H48" s="139">
        <f t="shared" si="10"/>
        <v>0</v>
      </c>
      <c r="I48" s="139">
        <f t="shared" si="10"/>
        <v>0</v>
      </c>
      <c r="J48" s="139">
        <f t="shared" si="10"/>
        <v>0</v>
      </c>
      <c r="K48" s="139">
        <f t="shared" si="10"/>
        <v>0</v>
      </c>
      <c r="L48" s="139">
        <f t="shared" si="10"/>
        <v>0</v>
      </c>
      <c r="M48" s="139">
        <f t="shared" si="10"/>
        <v>0</v>
      </c>
      <c r="N48" s="139">
        <f t="shared" si="10"/>
        <v>0</v>
      </c>
      <c r="O48" s="139">
        <f t="shared" si="10"/>
        <v>0</v>
      </c>
      <c r="P48" s="139">
        <f t="shared" si="10"/>
        <v>0</v>
      </c>
      <c r="Q48" s="139">
        <f t="shared" si="10"/>
        <v>0</v>
      </c>
      <c r="R48" s="139">
        <f t="shared" si="10"/>
        <v>0</v>
      </c>
      <c r="S48" s="139">
        <f t="shared" si="10"/>
        <v>0</v>
      </c>
      <c r="T48" s="139">
        <f t="shared" si="10"/>
        <v>0</v>
      </c>
      <c r="U48" s="139">
        <f t="shared" si="10"/>
        <v>0</v>
      </c>
      <c r="V48" s="46"/>
    </row>
    <row r="49" spans="1:22" s="5" customFormat="1" ht="13.5" thickBot="1">
      <c r="A49" s="154">
        <v>4223</v>
      </c>
      <c r="B49" s="127" t="s">
        <v>68</v>
      </c>
      <c r="C49" s="139"/>
      <c r="D49" s="139"/>
      <c r="E49" s="139"/>
      <c r="F49" s="139">
        <v>0</v>
      </c>
      <c r="G49" s="139">
        <v>0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46"/>
    </row>
    <row r="50" spans="1:22" s="5" customFormat="1" ht="14.25" thickBot="1" thickTop="1">
      <c r="A50" s="124"/>
      <c r="B50" s="125" t="s">
        <v>71</v>
      </c>
      <c r="C50" s="123">
        <f>SUM(D50:S50)</f>
        <v>656240</v>
      </c>
      <c r="D50" s="123">
        <f>+D8+D44</f>
        <v>306240</v>
      </c>
      <c r="E50" s="123">
        <f>+E8+E44</f>
        <v>350000</v>
      </c>
      <c r="F50" s="123">
        <v>0</v>
      </c>
      <c r="G50" s="123">
        <v>0</v>
      </c>
      <c r="H50" s="123">
        <f>+H8+H44</f>
        <v>0</v>
      </c>
      <c r="I50" s="123"/>
      <c r="J50" s="123">
        <f aca="true" t="shared" si="11" ref="J50:R50">+J8+J44</f>
        <v>0</v>
      </c>
      <c r="K50" s="123">
        <f t="shared" si="11"/>
        <v>0</v>
      </c>
      <c r="L50" s="123">
        <f t="shared" si="11"/>
        <v>0</v>
      </c>
      <c r="M50" s="123">
        <f t="shared" si="11"/>
        <v>0</v>
      </c>
      <c r="N50" s="123">
        <f t="shared" si="11"/>
        <v>0</v>
      </c>
      <c r="O50" s="123">
        <f t="shared" si="11"/>
        <v>0</v>
      </c>
      <c r="P50" s="123">
        <f t="shared" si="11"/>
        <v>0</v>
      </c>
      <c r="Q50" s="123">
        <f t="shared" si="11"/>
        <v>0</v>
      </c>
      <c r="R50" s="123">
        <f t="shared" si="11"/>
        <v>0</v>
      </c>
      <c r="S50" s="123">
        <v>0</v>
      </c>
      <c r="T50" s="123">
        <v>656240</v>
      </c>
      <c r="U50" s="123">
        <v>656240</v>
      </c>
      <c r="V50" s="46"/>
    </row>
    <row r="51" spans="1:21" ht="14.25" thickBot="1" thickTop="1">
      <c r="A51" s="126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</row>
    <row r="52" spans="1:21" s="5" customFormat="1" ht="72" thickBot="1" thickTop="1">
      <c r="A52" s="121" t="s">
        <v>31</v>
      </c>
      <c r="B52" s="122" t="s">
        <v>60</v>
      </c>
      <c r="C52" s="57" t="s">
        <v>90</v>
      </c>
      <c r="D52" s="57" t="s">
        <v>84</v>
      </c>
      <c r="E52" s="57" t="s">
        <v>85</v>
      </c>
      <c r="F52" s="57" t="s">
        <v>141</v>
      </c>
      <c r="G52" s="57" t="s">
        <v>137</v>
      </c>
      <c r="H52" s="57" t="s">
        <v>5</v>
      </c>
      <c r="I52" s="57" t="s">
        <v>78</v>
      </c>
      <c r="J52" s="57" t="s">
        <v>117</v>
      </c>
      <c r="K52" s="57" t="s">
        <v>79</v>
      </c>
      <c r="L52" s="57" t="s">
        <v>80</v>
      </c>
      <c r="M52" s="57" t="s">
        <v>116</v>
      </c>
      <c r="N52" s="57" t="s">
        <v>133</v>
      </c>
      <c r="O52" s="57" t="s">
        <v>18</v>
      </c>
      <c r="P52" s="57" t="s">
        <v>9</v>
      </c>
      <c r="Q52" s="57" t="s">
        <v>142</v>
      </c>
      <c r="R52" s="57" t="s">
        <v>93</v>
      </c>
      <c r="S52" s="57" t="s">
        <v>86</v>
      </c>
      <c r="T52" s="57" t="s">
        <v>30</v>
      </c>
      <c r="U52" s="57" t="s">
        <v>91</v>
      </c>
    </row>
    <row r="53" spans="1:21" s="5" customFormat="1" ht="13.5" thickTop="1">
      <c r="A53" s="111">
        <v>3</v>
      </c>
      <c r="B53" s="119" t="s">
        <v>19</v>
      </c>
      <c r="C53" s="120">
        <f>+C54+C60+C76</f>
        <v>515500</v>
      </c>
      <c r="D53" s="120">
        <f aca="true" t="shared" si="12" ref="D53:S53">+D54+D60+D76</f>
        <v>0</v>
      </c>
      <c r="E53" s="120">
        <f t="shared" si="12"/>
        <v>0</v>
      </c>
      <c r="F53" s="120">
        <v>0</v>
      </c>
      <c r="G53" s="120">
        <v>0</v>
      </c>
      <c r="H53" s="120">
        <f t="shared" si="12"/>
        <v>0</v>
      </c>
      <c r="I53" s="120">
        <f t="shared" si="12"/>
        <v>0</v>
      </c>
      <c r="J53" s="120">
        <f t="shared" si="12"/>
        <v>296800</v>
      </c>
      <c r="K53" s="120">
        <f t="shared" si="12"/>
        <v>0</v>
      </c>
      <c r="L53" s="120">
        <f t="shared" si="12"/>
        <v>0</v>
      </c>
      <c r="M53" s="120">
        <f t="shared" si="12"/>
        <v>34500</v>
      </c>
      <c r="N53" s="120">
        <f t="shared" si="12"/>
        <v>0</v>
      </c>
      <c r="O53" s="120">
        <f t="shared" si="12"/>
        <v>0</v>
      </c>
      <c r="P53" s="120">
        <f t="shared" si="12"/>
        <v>0</v>
      </c>
      <c r="Q53" s="120">
        <f t="shared" si="12"/>
        <v>184200</v>
      </c>
      <c r="R53" s="120">
        <f t="shared" si="12"/>
        <v>0</v>
      </c>
      <c r="S53" s="120">
        <f t="shared" si="12"/>
        <v>0</v>
      </c>
      <c r="T53" s="120">
        <v>515500</v>
      </c>
      <c r="U53" s="120">
        <v>515500</v>
      </c>
    </row>
    <row r="54" spans="1:23" s="5" customFormat="1" ht="12.75">
      <c r="A54" s="100">
        <v>31</v>
      </c>
      <c r="B54" s="102" t="s">
        <v>20</v>
      </c>
      <c r="C54" s="97">
        <f>+C55+C56+C57</f>
        <v>273500</v>
      </c>
      <c r="D54" s="97">
        <f aca="true" t="shared" si="13" ref="D54:S54">+D55+D56+D57</f>
        <v>0</v>
      </c>
      <c r="E54" s="97">
        <f t="shared" si="13"/>
        <v>0</v>
      </c>
      <c r="F54" s="97">
        <v>0</v>
      </c>
      <c r="G54" s="97"/>
      <c r="H54" s="97">
        <f t="shared" si="13"/>
        <v>0</v>
      </c>
      <c r="I54" s="97">
        <f t="shared" si="13"/>
        <v>0</v>
      </c>
      <c r="J54" s="97">
        <f t="shared" si="13"/>
        <v>58300</v>
      </c>
      <c r="K54" s="97">
        <f t="shared" si="13"/>
        <v>0</v>
      </c>
      <c r="L54" s="97">
        <f t="shared" si="13"/>
        <v>0</v>
      </c>
      <c r="M54" s="97">
        <f t="shared" si="13"/>
        <v>34500</v>
      </c>
      <c r="N54" s="97">
        <f t="shared" si="13"/>
        <v>0</v>
      </c>
      <c r="O54" s="97">
        <f t="shared" si="13"/>
        <v>0</v>
      </c>
      <c r="P54" s="97">
        <f t="shared" si="13"/>
        <v>0</v>
      </c>
      <c r="Q54" s="97">
        <f t="shared" si="13"/>
        <v>180700</v>
      </c>
      <c r="R54" s="97">
        <f t="shared" si="13"/>
        <v>0</v>
      </c>
      <c r="S54" s="97">
        <f t="shared" si="13"/>
        <v>0</v>
      </c>
      <c r="T54" s="97">
        <v>273500</v>
      </c>
      <c r="U54" s="97">
        <v>273500</v>
      </c>
      <c r="W54" s="46"/>
    </row>
    <row r="55" spans="1:21" ht="12.75">
      <c r="A55" s="160">
        <v>311</v>
      </c>
      <c r="B55" s="162" t="s">
        <v>21</v>
      </c>
      <c r="C55" s="96">
        <f>SUM(D55:Q55)</f>
        <v>222900</v>
      </c>
      <c r="D55" s="98"/>
      <c r="E55" s="98"/>
      <c r="F55" s="98"/>
      <c r="G55" s="98"/>
      <c r="H55" s="96"/>
      <c r="I55" s="96"/>
      <c r="J55" s="98">
        <v>48300</v>
      </c>
      <c r="K55" s="98"/>
      <c r="L55" s="98"/>
      <c r="M55" s="98">
        <v>29400</v>
      </c>
      <c r="N55" s="98"/>
      <c r="O55" s="96"/>
      <c r="P55" s="96"/>
      <c r="Q55" s="98">
        <v>145200</v>
      </c>
      <c r="R55" s="158"/>
      <c r="S55" s="158"/>
      <c r="T55" s="96"/>
      <c r="U55" s="96"/>
    </row>
    <row r="56" spans="1:21" ht="12.75">
      <c r="A56" s="160">
        <v>312</v>
      </c>
      <c r="B56" s="162" t="s">
        <v>61</v>
      </c>
      <c r="C56" s="96">
        <f>SUM(D56:Q56)</f>
        <v>13000</v>
      </c>
      <c r="D56" s="98"/>
      <c r="E56" s="98"/>
      <c r="F56" s="98"/>
      <c r="G56" s="98"/>
      <c r="H56" s="96"/>
      <c r="I56" s="96"/>
      <c r="J56" s="98">
        <v>2600</v>
      </c>
      <c r="K56" s="98"/>
      <c r="L56" s="98"/>
      <c r="M56" s="98"/>
      <c r="N56" s="98"/>
      <c r="O56" s="96"/>
      <c r="P56" s="96"/>
      <c r="Q56" s="168">
        <v>10400</v>
      </c>
      <c r="R56" s="158"/>
      <c r="S56" s="158"/>
      <c r="T56" s="96"/>
      <c r="U56" s="96"/>
    </row>
    <row r="57" spans="1:21" ht="12.75">
      <c r="A57" s="160">
        <v>313</v>
      </c>
      <c r="B57" s="162" t="s">
        <v>23</v>
      </c>
      <c r="C57" s="97">
        <f>SUM(C58:C59)</f>
        <v>37600</v>
      </c>
      <c r="D57" s="97">
        <f aca="true" t="shared" si="14" ref="D57:S57">SUM(D58:D59)</f>
        <v>0</v>
      </c>
      <c r="E57" s="97">
        <f t="shared" si="14"/>
        <v>0</v>
      </c>
      <c r="F57" s="97">
        <v>0</v>
      </c>
      <c r="G57" s="97"/>
      <c r="H57" s="97">
        <f t="shared" si="14"/>
        <v>0</v>
      </c>
      <c r="I57" s="97">
        <f t="shared" si="14"/>
        <v>0</v>
      </c>
      <c r="J57" s="97">
        <f t="shared" si="14"/>
        <v>7400</v>
      </c>
      <c r="K57" s="97">
        <f t="shared" si="14"/>
        <v>0</v>
      </c>
      <c r="L57" s="97">
        <f t="shared" si="14"/>
        <v>0</v>
      </c>
      <c r="M57" s="97">
        <f t="shared" si="14"/>
        <v>5100</v>
      </c>
      <c r="N57" s="97">
        <f t="shared" si="14"/>
        <v>0</v>
      </c>
      <c r="O57" s="97">
        <f t="shared" si="14"/>
        <v>0</v>
      </c>
      <c r="P57" s="97">
        <f t="shared" si="14"/>
        <v>0</v>
      </c>
      <c r="Q57" s="97">
        <f t="shared" si="14"/>
        <v>25100</v>
      </c>
      <c r="R57" s="97">
        <f t="shared" si="14"/>
        <v>0</v>
      </c>
      <c r="S57" s="97">
        <f t="shared" si="14"/>
        <v>0</v>
      </c>
      <c r="T57" s="96"/>
      <c r="U57" s="96"/>
    </row>
    <row r="58" spans="1:21" ht="12.75">
      <c r="A58" s="104">
        <v>3132</v>
      </c>
      <c r="B58" s="107" t="s">
        <v>62</v>
      </c>
      <c r="C58" s="96">
        <f>SUM(D58:Q58)</f>
        <v>33500</v>
      </c>
      <c r="D58" s="98"/>
      <c r="E58" s="98"/>
      <c r="F58" s="98"/>
      <c r="G58" s="98"/>
      <c r="H58" s="96"/>
      <c r="I58" s="96"/>
      <c r="J58" s="98">
        <v>6500</v>
      </c>
      <c r="K58" s="98"/>
      <c r="L58" s="98"/>
      <c r="M58" s="98">
        <v>4500</v>
      </c>
      <c r="N58" s="98"/>
      <c r="O58" s="96"/>
      <c r="P58" s="96"/>
      <c r="Q58" s="98">
        <v>22500</v>
      </c>
      <c r="R58" s="98"/>
      <c r="S58" s="98"/>
      <c r="T58" s="96"/>
      <c r="U58" s="96"/>
    </row>
    <row r="59" spans="1:21" ht="12.75">
      <c r="A59" s="104">
        <v>3133</v>
      </c>
      <c r="B59" s="107" t="s">
        <v>63</v>
      </c>
      <c r="C59" s="96">
        <f>SUM(D59:Q59)</f>
        <v>4100</v>
      </c>
      <c r="D59" s="98"/>
      <c r="E59" s="98"/>
      <c r="F59" s="98"/>
      <c r="G59" s="98"/>
      <c r="H59" s="96"/>
      <c r="I59" s="96"/>
      <c r="J59" s="98">
        <v>900</v>
      </c>
      <c r="K59" s="98"/>
      <c r="L59" s="98"/>
      <c r="M59" s="98">
        <v>600</v>
      </c>
      <c r="N59" s="98"/>
      <c r="O59" s="96"/>
      <c r="P59" s="96"/>
      <c r="Q59" s="98">
        <v>2600</v>
      </c>
      <c r="R59" s="98"/>
      <c r="S59" s="98"/>
      <c r="T59" s="96"/>
      <c r="U59" s="96"/>
    </row>
    <row r="60" spans="1:21" s="5" customFormat="1" ht="12.75">
      <c r="A60" s="100">
        <v>32</v>
      </c>
      <c r="B60" s="102" t="s">
        <v>24</v>
      </c>
      <c r="C60" s="97">
        <v>242000</v>
      </c>
      <c r="D60" s="97">
        <f aca="true" t="shared" si="15" ref="D60:S60">+D61+D64+D68</f>
        <v>0</v>
      </c>
      <c r="E60" s="97">
        <f t="shared" si="15"/>
        <v>0</v>
      </c>
      <c r="F60" s="97">
        <v>0</v>
      </c>
      <c r="G60" s="97"/>
      <c r="H60" s="97">
        <f t="shared" si="15"/>
        <v>0</v>
      </c>
      <c r="I60" s="97">
        <f t="shared" si="15"/>
        <v>0</v>
      </c>
      <c r="J60" s="97">
        <v>238500</v>
      </c>
      <c r="K60" s="97">
        <f t="shared" si="15"/>
        <v>0</v>
      </c>
      <c r="L60" s="97">
        <f t="shared" si="15"/>
        <v>0</v>
      </c>
      <c r="M60" s="97"/>
      <c r="N60" s="97">
        <f t="shared" si="15"/>
        <v>0</v>
      </c>
      <c r="O60" s="97">
        <f t="shared" si="15"/>
        <v>0</v>
      </c>
      <c r="P60" s="97">
        <f t="shared" si="15"/>
        <v>0</v>
      </c>
      <c r="Q60" s="97">
        <f t="shared" si="15"/>
        <v>3500</v>
      </c>
      <c r="R60" s="97">
        <f t="shared" si="15"/>
        <v>0</v>
      </c>
      <c r="S60" s="97">
        <f t="shared" si="15"/>
        <v>0</v>
      </c>
      <c r="T60" s="97">
        <v>242000</v>
      </c>
      <c r="U60" s="97">
        <v>242000</v>
      </c>
    </row>
    <row r="61" spans="1:21" s="5" customFormat="1" ht="12.75">
      <c r="A61" s="100">
        <v>321</v>
      </c>
      <c r="B61" s="102" t="s">
        <v>94</v>
      </c>
      <c r="C61" s="97">
        <f>SUM(C62:C63)</f>
        <v>4400</v>
      </c>
      <c r="D61" s="97">
        <f aca="true" t="shared" si="16" ref="D61:S61">SUM(D62:D63)</f>
        <v>0</v>
      </c>
      <c r="E61" s="97">
        <f t="shared" si="16"/>
        <v>0</v>
      </c>
      <c r="F61" s="97">
        <v>0</v>
      </c>
      <c r="G61" s="97"/>
      <c r="H61" s="97">
        <f t="shared" si="16"/>
        <v>0</v>
      </c>
      <c r="I61" s="97">
        <f t="shared" si="16"/>
        <v>0</v>
      </c>
      <c r="J61" s="97">
        <v>900</v>
      </c>
      <c r="K61" s="97">
        <f t="shared" si="16"/>
        <v>0</v>
      </c>
      <c r="L61" s="97">
        <f t="shared" si="16"/>
        <v>0</v>
      </c>
      <c r="M61" s="97"/>
      <c r="N61" s="97">
        <f t="shared" si="16"/>
        <v>0</v>
      </c>
      <c r="O61" s="97">
        <f t="shared" si="16"/>
        <v>0</v>
      </c>
      <c r="P61" s="97">
        <f t="shared" si="16"/>
        <v>0</v>
      </c>
      <c r="Q61" s="97">
        <f t="shared" si="16"/>
        <v>3500</v>
      </c>
      <c r="R61" s="97">
        <f t="shared" si="16"/>
        <v>0</v>
      </c>
      <c r="S61" s="97">
        <f t="shared" si="16"/>
        <v>0</v>
      </c>
      <c r="T61" s="97"/>
      <c r="U61" s="97"/>
    </row>
    <row r="62" spans="1:23" s="5" customFormat="1" ht="12.75">
      <c r="A62" s="104">
        <v>3212</v>
      </c>
      <c r="B62" s="105" t="s">
        <v>64</v>
      </c>
      <c r="C62" s="96">
        <f>SUM(D62:Q62)</f>
        <v>4400</v>
      </c>
      <c r="D62" s="98"/>
      <c r="E62" s="98"/>
      <c r="F62" s="98"/>
      <c r="G62" s="98"/>
      <c r="H62" s="97"/>
      <c r="I62" s="97"/>
      <c r="J62" s="98">
        <v>900</v>
      </c>
      <c r="K62" s="98"/>
      <c r="L62" s="98"/>
      <c r="M62" s="98"/>
      <c r="N62" s="98"/>
      <c r="O62" s="97"/>
      <c r="P62" s="97"/>
      <c r="Q62" s="98">
        <v>3500</v>
      </c>
      <c r="R62" s="98"/>
      <c r="S62" s="98"/>
      <c r="T62" s="97"/>
      <c r="U62" s="97"/>
      <c r="W62" s="46"/>
    </row>
    <row r="63" spans="1:21" s="5" customFormat="1" ht="12.75">
      <c r="A63" s="104">
        <v>3213</v>
      </c>
      <c r="B63" s="105" t="s">
        <v>118</v>
      </c>
      <c r="C63" s="96">
        <f>SUM(D63:Q63)</f>
        <v>0</v>
      </c>
      <c r="D63" s="97"/>
      <c r="E63" s="97"/>
      <c r="F63" s="97"/>
      <c r="G63" s="97"/>
      <c r="H63" s="97"/>
      <c r="I63" s="97"/>
      <c r="J63" s="98">
        <v>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s="5" customFormat="1" ht="12.75">
      <c r="A64" s="160">
        <v>322</v>
      </c>
      <c r="B64" s="162" t="s">
        <v>95</v>
      </c>
      <c r="C64" s="97">
        <f>SUM(C65:C67)</f>
        <v>40000</v>
      </c>
      <c r="D64" s="97">
        <f aca="true" t="shared" si="17" ref="D64:S64">SUM(D65:D67)</f>
        <v>0</v>
      </c>
      <c r="E64" s="97">
        <f t="shared" si="17"/>
        <v>0</v>
      </c>
      <c r="F64" s="97">
        <v>0</v>
      </c>
      <c r="G64" s="97"/>
      <c r="H64" s="97">
        <f t="shared" si="17"/>
        <v>0</v>
      </c>
      <c r="I64" s="97">
        <f t="shared" si="17"/>
        <v>0</v>
      </c>
      <c r="J64" s="97">
        <f t="shared" si="17"/>
        <v>40000</v>
      </c>
      <c r="K64" s="97">
        <f t="shared" si="17"/>
        <v>0</v>
      </c>
      <c r="L64" s="97">
        <f t="shared" si="17"/>
        <v>0</v>
      </c>
      <c r="M64" s="97">
        <f t="shared" si="17"/>
        <v>0</v>
      </c>
      <c r="N64" s="97">
        <f t="shared" si="17"/>
        <v>0</v>
      </c>
      <c r="O64" s="97">
        <f t="shared" si="17"/>
        <v>0</v>
      </c>
      <c r="P64" s="97">
        <f t="shared" si="17"/>
        <v>0</v>
      </c>
      <c r="Q64" s="97">
        <f t="shared" si="17"/>
        <v>0</v>
      </c>
      <c r="R64" s="97">
        <f t="shared" si="17"/>
        <v>0</v>
      </c>
      <c r="S64" s="97">
        <f t="shared" si="17"/>
        <v>0</v>
      </c>
      <c r="T64" s="97"/>
      <c r="U64" s="97"/>
    </row>
    <row r="65" spans="1:21" s="5" customFormat="1" ht="12.75">
      <c r="A65" s="104">
        <v>3221</v>
      </c>
      <c r="B65" s="105" t="s">
        <v>119</v>
      </c>
      <c r="C65" s="96">
        <f>SUM(D65:Q65)</f>
        <v>10000</v>
      </c>
      <c r="D65" s="97"/>
      <c r="E65" s="97"/>
      <c r="F65" s="97"/>
      <c r="G65" s="97"/>
      <c r="H65" s="97"/>
      <c r="I65" s="97"/>
      <c r="J65" s="98">
        <v>10000</v>
      </c>
      <c r="K65" s="97"/>
      <c r="L65" s="96"/>
      <c r="M65" s="96"/>
      <c r="N65" s="96"/>
      <c r="O65" s="97"/>
      <c r="P65" s="97"/>
      <c r="Q65" s="97"/>
      <c r="R65" s="97"/>
      <c r="S65" s="97"/>
      <c r="T65" s="97"/>
      <c r="U65" s="97"/>
    </row>
    <row r="66" spans="1:21" s="5" customFormat="1" ht="12.75">
      <c r="A66" s="104">
        <v>3224</v>
      </c>
      <c r="B66" s="105" t="s">
        <v>44</v>
      </c>
      <c r="C66" s="96">
        <f>SUM(D66:Q66)</f>
        <v>10000</v>
      </c>
      <c r="D66" s="97"/>
      <c r="E66" s="97"/>
      <c r="F66" s="97"/>
      <c r="G66" s="97"/>
      <c r="H66" s="97"/>
      <c r="I66" s="97"/>
      <c r="J66" s="98">
        <v>10000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5" customFormat="1" ht="12.75">
      <c r="A67" s="104">
        <v>3225</v>
      </c>
      <c r="B67" s="105" t="s">
        <v>45</v>
      </c>
      <c r="C67" s="96">
        <f>SUM(D67:Q67)</f>
        <v>20000</v>
      </c>
      <c r="D67" s="97"/>
      <c r="E67" s="97"/>
      <c r="F67" s="97"/>
      <c r="G67" s="97"/>
      <c r="H67" s="97"/>
      <c r="I67" s="97"/>
      <c r="J67" s="98">
        <v>20000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s="5" customFormat="1" ht="12.75">
      <c r="A68" s="160">
        <v>323</v>
      </c>
      <c r="B68" s="162" t="s">
        <v>96</v>
      </c>
      <c r="C68" s="97">
        <f>SUM(C69:C73)</f>
        <v>192600</v>
      </c>
      <c r="D68" s="97">
        <f aca="true" t="shared" si="18" ref="D68:S68">SUM(D69:D73)</f>
        <v>0</v>
      </c>
      <c r="E68" s="97">
        <f t="shared" si="18"/>
        <v>0</v>
      </c>
      <c r="F68" s="97">
        <v>0</v>
      </c>
      <c r="G68" s="97"/>
      <c r="H68" s="97">
        <f t="shared" si="18"/>
        <v>0</v>
      </c>
      <c r="I68" s="97">
        <f t="shared" si="18"/>
        <v>0</v>
      </c>
      <c r="J68" s="97">
        <v>192600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>
        <f t="shared" si="18"/>
        <v>0</v>
      </c>
      <c r="T68" s="97"/>
      <c r="U68" s="97"/>
    </row>
    <row r="69" spans="1:21" s="5" customFormat="1" ht="12.75">
      <c r="A69" s="104">
        <v>3231</v>
      </c>
      <c r="B69" s="105" t="s">
        <v>46</v>
      </c>
      <c r="C69" s="96">
        <f aca="true" t="shared" si="19" ref="C69:C74">SUM(D69:Q69)</f>
        <v>0</v>
      </c>
      <c r="D69" s="97"/>
      <c r="E69" s="97"/>
      <c r="F69" s="97"/>
      <c r="G69" s="97"/>
      <c r="H69" s="97"/>
      <c r="I69" s="97"/>
      <c r="J69" s="98">
        <v>0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ht="12.75">
      <c r="A70" s="104">
        <v>3232</v>
      </c>
      <c r="B70" s="105" t="s">
        <v>47</v>
      </c>
      <c r="C70" s="96">
        <f t="shared" si="19"/>
        <v>10000</v>
      </c>
      <c r="D70" s="96"/>
      <c r="E70" s="96"/>
      <c r="F70" s="96"/>
      <c r="G70" s="96"/>
      <c r="H70" s="96"/>
      <c r="I70" s="96"/>
      <c r="J70" s="98">
        <v>10000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3" ht="12.75">
      <c r="A71" s="104">
        <v>3234</v>
      </c>
      <c r="B71" s="106" t="s">
        <v>49</v>
      </c>
      <c r="C71" s="96">
        <f t="shared" si="19"/>
        <v>0</v>
      </c>
      <c r="D71" s="96"/>
      <c r="E71" s="96"/>
      <c r="F71" s="96"/>
      <c r="G71" s="96"/>
      <c r="H71" s="96"/>
      <c r="I71" s="96"/>
      <c r="J71" s="98">
        <v>0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W71" s="44"/>
    </row>
    <row r="72" spans="1:21" ht="12.75">
      <c r="A72" s="104">
        <v>3237</v>
      </c>
      <c r="B72" s="106" t="s">
        <v>66</v>
      </c>
      <c r="C72" s="96">
        <f t="shared" si="19"/>
        <v>0</v>
      </c>
      <c r="D72" s="96"/>
      <c r="E72" s="96"/>
      <c r="F72" s="96"/>
      <c r="G72" s="96"/>
      <c r="H72" s="96"/>
      <c r="I72" s="96"/>
      <c r="J72" s="98">
        <v>0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ht="12.75">
      <c r="A73" s="104">
        <v>3239</v>
      </c>
      <c r="B73" s="105" t="s">
        <v>53</v>
      </c>
      <c r="C73" s="96">
        <f t="shared" si="19"/>
        <v>182600</v>
      </c>
      <c r="D73" s="96"/>
      <c r="E73" s="96"/>
      <c r="F73" s="96"/>
      <c r="G73" s="96"/>
      <c r="H73" s="96"/>
      <c r="I73" s="96"/>
      <c r="J73" s="98">
        <v>182600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ht="12.75">
      <c r="A74" s="160">
        <v>329</v>
      </c>
      <c r="B74" s="162" t="s">
        <v>120</v>
      </c>
      <c r="C74" s="97">
        <f t="shared" si="19"/>
        <v>5000</v>
      </c>
      <c r="D74" s="96"/>
      <c r="E74" s="96"/>
      <c r="F74" s="96"/>
      <c r="G74" s="96"/>
      <c r="H74" s="96"/>
      <c r="I74" s="96"/>
      <c r="J74" s="169">
        <v>5000</v>
      </c>
      <c r="K74" s="96"/>
      <c r="L74" s="96"/>
      <c r="M74" s="96"/>
      <c r="N74" s="96"/>
      <c r="O74" s="96"/>
      <c r="P74" s="96"/>
      <c r="Q74" s="96"/>
      <c r="R74" s="96"/>
      <c r="S74" s="96"/>
      <c r="T74" s="97"/>
      <c r="U74" s="97"/>
    </row>
    <row r="75" spans="1:21" ht="12.75">
      <c r="A75" s="104">
        <v>3293</v>
      </c>
      <c r="B75" s="105" t="s">
        <v>54</v>
      </c>
      <c r="C75" s="96">
        <v>5000</v>
      </c>
      <c r="D75" s="96"/>
      <c r="E75" s="96"/>
      <c r="F75" s="96"/>
      <c r="G75" s="96"/>
      <c r="H75" s="96"/>
      <c r="I75" s="96"/>
      <c r="J75" s="98">
        <v>5000</v>
      </c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5" customFormat="1" ht="12.75">
      <c r="A76" s="100">
        <v>34</v>
      </c>
      <c r="B76" s="102" t="s">
        <v>25</v>
      </c>
      <c r="C76" s="97">
        <f>+C77</f>
        <v>0</v>
      </c>
      <c r="D76" s="97">
        <f aca="true" t="shared" si="20" ref="D76:S76">+D77</f>
        <v>0</v>
      </c>
      <c r="E76" s="97">
        <f t="shared" si="20"/>
        <v>0</v>
      </c>
      <c r="F76" s="97">
        <v>0</v>
      </c>
      <c r="G76" s="97"/>
      <c r="H76" s="97">
        <f t="shared" si="20"/>
        <v>0</v>
      </c>
      <c r="I76" s="97">
        <f t="shared" si="20"/>
        <v>0</v>
      </c>
      <c r="J76" s="97">
        <f t="shared" si="20"/>
        <v>0</v>
      </c>
      <c r="K76" s="97">
        <f t="shared" si="20"/>
        <v>0</v>
      </c>
      <c r="L76" s="97">
        <f t="shared" si="20"/>
        <v>0</v>
      </c>
      <c r="M76" s="97">
        <f t="shared" si="20"/>
        <v>0</v>
      </c>
      <c r="N76" s="97">
        <f t="shared" si="20"/>
        <v>0</v>
      </c>
      <c r="O76" s="97">
        <f t="shared" si="20"/>
        <v>0</v>
      </c>
      <c r="P76" s="97">
        <f t="shared" si="20"/>
        <v>0</v>
      </c>
      <c r="Q76" s="97">
        <f t="shared" si="20"/>
        <v>0</v>
      </c>
      <c r="R76" s="97">
        <f t="shared" si="20"/>
        <v>0</v>
      </c>
      <c r="S76" s="97">
        <f t="shared" si="20"/>
        <v>0</v>
      </c>
      <c r="T76" s="97">
        <f>SUM(T77)</f>
        <v>0</v>
      </c>
      <c r="U76" s="97">
        <f>SUM(U77)</f>
        <v>0</v>
      </c>
    </row>
    <row r="77" spans="1:21" ht="12.75">
      <c r="A77" s="100">
        <v>343</v>
      </c>
      <c r="B77" s="102" t="s">
        <v>26</v>
      </c>
      <c r="C77" s="97">
        <f>SUM(D77:Q77)</f>
        <v>0</v>
      </c>
      <c r="D77" s="97">
        <f>SUM(E77:R77)</f>
        <v>0</v>
      </c>
      <c r="E77" s="97">
        <f>SUM(H77:S77)</f>
        <v>0</v>
      </c>
      <c r="F77" s="97">
        <v>0</v>
      </c>
      <c r="G77" s="97"/>
      <c r="H77" s="97">
        <f aca="true" t="shared" si="21" ref="H77:S77">SUM(I77:T77)</f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 t="shared" si="21"/>
        <v>0</v>
      </c>
      <c r="R77" s="97">
        <f t="shared" si="21"/>
        <v>0</v>
      </c>
      <c r="S77" s="97">
        <f t="shared" si="21"/>
        <v>0</v>
      </c>
      <c r="T77" s="96"/>
      <c r="U77" s="96"/>
    </row>
    <row r="78" spans="1:23" ht="21">
      <c r="A78" s="100">
        <v>4</v>
      </c>
      <c r="B78" s="102" t="s">
        <v>27</v>
      </c>
      <c r="C78" s="97">
        <f>+C79</f>
        <v>125000</v>
      </c>
      <c r="D78" s="97">
        <f aca="true" t="shared" si="22" ref="D78:S78">+D79</f>
        <v>0</v>
      </c>
      <c r="E78" s="97">
        <f t="shared" si="22"/>
        <v>0</v>
      </c>
      <c r="F78" s="97">
        <v>0</v>
      </c>
      <c r="G78" s="97"/>
      <c r="H78" s="97">
        <f t="shared" si="22"/>
        <v>0</v>
      </c>
      <c r="I78" s="97">
        <f t="shared" si="22"/>
        <v>0</v>
      </c>
      <c r="J78" s="97">
        <f t="shared" si="22"/>
        <v>125000</v>
      </c>
      <c r="K78" s="97">
        <f t="shared" si="22"/>
        <v>0</v>
      </c>
      <c r="L78" s="97">
        <f t="shared" si="22"/>
        <v>0</v>
      </c>
      <c r="M78" s="97">
        <f t="shared" si="22"/>
        <v>0</v>
      </c>
      <c r="N78" s="97">
        <f t="shared" si="22"/>
        <v>0</v>
      </c>
      <c r="O78" s="97">
        <f t="shared" si="22"/>
        <v>0</v>
      </c>
      <c r="P78" s="97">
        <f t="shared" si="22"/>
        <v>0</v>
      </c>
      <c r="Q78" s="97">
        <f t="shared" si="22"/>
        <v>0</v>
      </c>
      <c r="R78" s="97">
        <f t="shared" si="22"/>
        <v>0</v>
      </c>
      <c r="S78" s="97">
        <f t="shared" si="22"/>
        <v>0</v>
      </c>
      <c r="T78" s="97">
        <v>125000</v>
      </c>
      <c r="U78" s="97">
        <v>125000</v>
      </c>
      <c r="W78" s="44"/>
    </row>
    <row r="79" spans="1:21" ht="21">
      <c r="A79" s="100">
        <v>42</v>
      </c>
      <c r="B79" s="102" t="s">
        <v>28</v>
      </c>
      <c r="C79" s="97">
        <v>125000</v>
      </c>
      <c r="D79" s="97">
        <f aca="true" t="shared" si="23" ref="D79:S79">+D80+D86+D88</f>
        <v>0</v>
      </c>
      <c r="E79" s="97">
        <f t="shared" si="23"/>
        <v>0</v>
      </c>
      <c r="F79" s="97">
        <v>0</v>
      </c>
      <c r="G79" s="97"/>
      <c r="H79" s="97">
        <f t="shared" si="23"/>
        <v>0</v>
      </c>
      <c r="I79" s="97">
        <f t="shared" si="23"/>
        <v>0</v>
      </c>
      <c r="J79" s="97">
        <f t="shared" si="23"/>
        <v>125000</v>
      </c>
      <c r="K79" s="97">
        <f t="shared" si="23"/>
        <v>0</v>
      </c>
      <c r="L79" s="97">
        <f t="shared" si="23"/>
        <v>0</v>
      </c>
      <c r="M79" s="97">
        <f t="shared" si="23"/>
        <v>0</v>
      </c>
      <c r="N79" s="97">
        <f t="shared" si="23"/>
        <v>0</v>
      </c>
      <c r="O79" s="97">
        <f t="shared" si="23"/>
        <v>0</v>
      </c>
      <c r="P79" s="97">
        <f t="shared" si="23"/>
        <v>0</v>
      </c>
      <c r="Q79" s="97">
        <f t="shared" si="23"/>
        <v>0</v>
      </c>
      <c r="R79" s="97">
        <f t="shared" si="23"/>
        <v>0</v>
      </c>
      <c r="S79" s="97">
        <f t="shared" si="23"/>
        <v>0</v>
      </c>
      <c r="T79" s="97">
        <v>125000</v>
      </c>
      <c r="U79" s="97">
        <v>125000</v>
      </c>
    </row>
    <row r="80" spans="1:21" ht="12.75">
      <c r="A80" s="100">
        <v>422</v>
      </c>
      <c r="B80" s="102" t="s">
        <v>99</v>
      </c>
      <c r="C80" s="97">
        <v>115000</v>
      </c>
      <c r="D80" s="97">
        <f aca="true" t="shared" si="24" ref="D80:S80">SUM(D81:D82)</f>
        <v>0</v>
      </c>
      <c r="E80" s="97">
        <f t="shared" si="24"/>
        <v>0</v>
      </c>
      <c r="F80" s="97">
        <v>0</v>
      </c>
      <c r="G80" s="97"/>
      <c r="H80" s="97">
        <f t="shared" si="24"/>
        <v>0</v>
      </c>
      <c r="I80" s="97">
        <f t="shared" si="24"/>
        <v>0</v>
      </c>
      <c r="J80" s="97">
        <v>115000</v>
      </c>
      <c r="K80" s="97">
        <f t="shared" si="24"/>
        <v>0</v>
      </c>
      <c r="L80" s="97">
        <f t="shared" si="24"/>
        <v>0</v>
      </c>
      <c r="M80" s="97">
        <f t="shared" si="24"/>
        <v>0</v>
      </c>
      <c r="N80" s="97">
        <f t="shared" si="24"/>
        <v>0</v>
      </c>
      <c r="O80" s="97">
        <f t="shared" si="24"/>
        <v>0</v>
      </c>
      <c r="P80" s="97">
        <f t="shared" si="24"/>
        <v>0</v>
      </c>
      <c r="Q80" s="97">
        <f t="shared" si="24"/>
        <v>0</v>
      </c>
      <c r="R80" s="97">
        <f t="shared" si="24"/>
        <v>0</v>
      </c>
      <c r="S80" s="97">
        <f t="shared" si="24"/>
        <v>0</v>
      </c>
      <c r="T80" s="97"/>
      <c r="U80" s="97"/>
    </row>
    <row r="81" spans="1:21" ht="12.75">
      <c r="A81" s="104">
        <v>4221</v>
      </c>
      <c r="B81" s="105" t="s">
        <v>67</v>
      </c>
      <c r="C81" s="96">
        <f>SUM(D81:Q81)</f>
        <v>60000</v>
      </c>
      <c r="D81" s="96"/>
      <c r="E81" s="96"/>
      <c r="F81" s="96"/>
      <c r="G81" s="96"/>
      <c r="H81" s="96"/>
      <c r="I81" s="96"/>
      <c r="J81" s="98">
        <v>60000</v>
      </c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2.75">
      <c r="A82" s="104">
        <v>4223</v>
      </c>
      <c r="B82" s="107" t="s">
        <v>68</v>
      </c>
      <c r="C82" s="96">
        <f>SUM(D82:Q82)</f>
        <v>10000</v>
      </c>
      <c r="D82" s="96"/>
      <c r="E82" s="96"/>
      <c r="F82" s="96"/>
      <c r="G82" s="96"/>
      <c r="H82" s="96"/>
      <c r="I82" s="96"/>
      <c r="J82" s="98">
        <v>10000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ht="12.75">
      <c r="A83" s="104">
        <v>4225</v>
      </c>
      <c r="B83" s="107" t="s">
        <v>121</v>
      </c>
      <c r="C83" s="96">
        <v>15000</v>
      </c>
      <c r="D83" s="96"/>
      <c r="E83" s="96"/>
      <c r="F83" s="96"/>
      <c r="G83" s="96"/>
      <c r="H83" s="96"/>
      <c r="I83" s="96"/>
      <c r="J83" s="98">
        <v>15000</v>
      </c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ht="12.75">
      <c r="A84" s="104">
        <v>4226</v>
      </c>
      <c r="B84" s="107" t="s">
        <v>122</v>
      </c>
      <c r="C84" s="96">
        <v>10000</v>
      </c>
      <c r="D84" s="96"/>
      <c r="E84" s="96"/>
      <c r="F84" s="96"/>
      <c r="G84" s="96"/>
      <c r="H84" s="96"/>
      <c r="I84" s="96"/>
      <c r="J84" s="98">
        <v>10000</v>
      </c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ht="12.75">
      <c r="A85" s="104">
        <v>4227</v>
      </c>
      <c r="B85" s="107" t="s">
        <v>123</v>
      </c>
      <c r="C85" s="96">
        <v>20000</v>
      </c>
      <c r="D85" s="96"/>
      <c r="E85" s="96"/>
      <c r="F85" s="96"/>
      <c r="G85" s="96"/>
      <c r="H85" s="96"/>
      <c r="I85" s="96"/>
      <c r="J85" s="98">
        <v>20000</v>
      </c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ht="12.75">
      <c r="A86" s="160">
        <v>426</v>
      </c>
      <c r="B86" s="164" t="s">
        <v>100</v>
      </c>
      <c r="C86" s="97">
        <f>SUM(C87)</f>
        <v>0</v>
      </c>
      <c r="D86" s="97">
        <f aca="true" t="shared" si="25" ref="D86:S86">SUM(D87)</f>
        <v>0</v>
      </c>
      <c r="E86" s="97">
        <f t="shared" si="25"/>
        <v>0</v>
      </c>
      <c r="F86" s="97">
        <v>0</v>
      </c>
      <c r="G86" s="97"/>
      <c r="H86" s="97">
        <f t="shared" si="25"/>
        <v>0</v>
      </c>
      <c r="I86" s="97">
        <f t="shared" si="25"/>
        <v>0</v>
      </c>
      <c r="J86" s="97">
        <v>0</v>
      </c>
      <c r="K86" s="97">
        <f t="shared" si="25"/>
        <v>0</v>
      </c>
      <c r="L86" s="97">
        <f t="shared" si="25"/>
        <v>0</v>
      </c>
      <c r="M86" s="97">
        <f t="shared" si="25"/>
        <v>0</v>
      </c>
      <c r="N86" s="97">
        <f t="shared" si="25"/>
        <v>0</v>
      </c>
      <c r="O86" s="97">
        <f t="shared" si="25"/>
        <v>0</v>
      </c>
      <c r="P86" s="97">
        <f t="shared" si="25"/>
        <v>0</v>
      </c>
      <c r="Q86" s="97">
        <f t="shared" si="25"/>
        <v>0</v>
      </c>
      <c r="R86" s="97">
        <f t="shared" si="25"/>
        <v>0</v>
      </c>
      <c r="S86" s="97">
        <f t="shared" si="25"/>
        <v>0</v>
      </c>
      <c r="T86" s="96"/>
      <c r="U86" s="96"/>
    </row>
    <row r="87" spans="1:21" ht="12.75">
      <c r="A87" s="104">
        <v>4262</v>
      </c>
      <c r="B87" s="105" t="s">
        <v>69</v>
      </c>
      <c r="C87" s="96">
        <f>SUM(D87:Q87)</f>
        <v>0</v>
      </c>
      <c r="D87" s="96"/>
      <c r="E87" s="96"/>
      <c r="F87" s="96"/>
      <c r="G87" s="96"/>
      <c r="H87" s="96"/>
      <c r="I87" s="96"/>
      <c r="J87" s="98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ht="12.75">
      <c r="A88" s="165">
        <v>424</v>
      </c>
      <c r="B88" s="166" t="s">
        <v>101</v>
      </c>
      <c r="C88" s="118">
        <f>SUM(C89)</f>
        <v>10000</v>
      </c>
      <c r="D88" s="118">
        <f aca="true" t="shared" si="26" ref="D88:S88">SUM(D89)</f>
        <v>0</v>
      </c>
      <c r="E88" s="118">
        <f t="shared" si="26"/>
        <v>0</v>
      </c>
      <c r="F88" s="118">
        <v>0</v>
      </c>
      <c r="G88" s="118"/>
      <c r="H88" s="118">
        <f t="shared" si="26"/>
        <v>0</v>
      </c>
      <c r="I88" s="118">
        <f t="shared" si="26"/>
        <v>0</v>
      </c>
      <c r="J88" s="118">
        <f t="shared" si="26"/>
        <v>10000</v>
      </c>
      <c r="K88" s="118">
        <f t="shared" si="26"/>
        <v>0</v>
      </c>
      <c r="L88" s="118">
        <f t="shared" si="26"/>
        <v>0</v>
      </c>
      <c r="M88" s="118">
        <f t="shared" si="26"/>
        <v>0</v>
      </c>
      <c r="N88" s="118">
        <f t="shared" si="26"/>
        <v>0</v>
      </c>
      <c r="O88" s="118">
        <f t="shared" si="26"/>
        <v>0</v>
      </c>
      <c r="P88" s="118">
        <f t="shared" si="26"/>
        <v>0</v>
      </c>
      <c r="Q88" s="118">
        <f t="shared" si="26"/>
        <v>0</v>
      </c>
      <c r="R88" s="118">
        <f t="shared" si="26"/>
        <v>0</v>
      </c>
      <c r="S88" s="118">
        <f t="shared" si="26"/>
        <v>0</v>
      </c>
      <c r="T88" s="118"/>
      <c r="U88" s="118"/>
    </row>
    <row r="89" spans="1:21" ht="13.5" thickBot="1">
      <c r="A89" s="129">
        <v>4241</v>
      </c>
      <c r="B89" s="130" t="s">
        <v>70</v>
      </c>
      <c r="C89" s="131">
        <f>SUM(D89:Q89)</f>
        <v>10000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2">
        <v>10000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</row>
    <row r="90" spans="1:21" ht="14.25" thickBot="1" thickTop="1">
      <c r="A90" s="134"/>
      <c r="B90" s="125" t="s">
        <v>71</v>
      </c>
      <c r="C90" s="123">
        <f>SUM(D90:S90)</f>
        <v>640500</v>
      </c>
      <c r="D90" s="123">
        <f>+D53+D78</f>
        <v>0</v>
      </c>
      <c r="E90" s="123">
        <v>0</v>
      </c>
      <c r="F90" s="123">
        <v>0</v>
      </c>
      <c r="G90" s="123">
        <v>0</v>
      </c>
      <c r="H90" s="123">
        <f>+H53+H78</f>
        <v>0</v>
      </c>
      <c r="I90" s="123">
        <v>0</v>
      </c>
      <c r="J90" s="123">
        <f aca="true" t="shared" si="27" ref="J90:S90">+J53+J78</f>
        <v>421800</v>
      </c>
      <c r="K90" s="123">
        <f t="shared" si="27"/>
        <v>0</v>
      </c>
      <c r="L90" s="123">
        <f t="shared" si="27"/>
        <v>0</v>
      </c>
      <c r="M90" s="123">
        <f t="shared" si="27"/>
        <v>34500</v>
      </c>
      <c r="N90" s="123">
        <f t="shared" si="27"/>
        <v>0</v>
      </c>
      <c r="O90" s="123">
        <f t="shared" si="27"/>
        <v>0</v>
      </c>
      <c r="P90" s="123">
        <f t="shared" si="27"/>
        <v>0</v>
      </c>
      <c r="Q90" s="123">
        <f t="shared" si="27"/>
        <v>184200</v>
      </c>
      <c r="R90" s="123">
        <f t="shared" si="27"/>
        <v>0</v>
      </c>
      <c r="S90" s="123">
        <f t="shared" si="27"/>
        <v>0</v>
      </c>
      <c r="T90" s="123">
        <v>640500</v>
      </c>
      <c r="U90" s="123">
        <v>640500</v>
      </c>
    </row>
    <row r="91" spans="1:21" ht="13.5" thickTop="1">
      <c r="A91" s="133"/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</row>
    <row r="92" spans="1:21" ht="13.5" thickBot="1">
      <c r="A92" s="116"/>
      <c r="B92" s="135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1" s="5" customFormat="1" ht="72" thickBot="1" thickTop="1">
      <c r="A93" s="136" t="s">
        <v>31</v>
      </c>
      <c r="B93" s="122" t="s">
        <v>72</v>
      </c>
      <c r="C93" s="57" t="s">
        <v>90</v>
      </c>
      <c r="D93" s="137" t="s">
        <v>139</v>
      </c>
      <c r="E93" s="137" t="s">
        <v>140</v>
      </c>
      <c r="F93" s="137" t="s">
        <v>141</v>
      </c>
      <c r="G93" s="137" t="s">
        <v>137</v>
      </c>
      <c r="H93" s="137" t="s">
        <v>5</v>
      </c>
      <c r="I93" s="137" t="s">
        <v>78</v>
      </c>
      <c r="J93" s="137" t="s">
        <v>124</v>
      </c>
      <c r="K93" s="137" t="s">
        <v>79</v>
      </c>
      <c r="L93" s="137" t="s">
        <v>80</v>
      </c>
      <c r="M93" s="137" t="s">
        <v>81</v>
      </c>
      <c r="N93" s="137" t="s">
        <v>125</v>
      </c>
      <c r="O93" s="137" t="s">
        <v>18</v>
      </c>
      <c r="P93" s="137" t="s">
        <v>9</v>
      </c>
      <c r="Q93" s="137" t="s">
        <v>142</v>
      </c>
      <c r="R93" s="159" t="s">
        <v>93</v>
      </c>
      <c r="S93" s="159" t="s">
        <v>138</v>
      </c>
      <c r="T93" s="57" t="s">
        <v>30</v>
      </c>
      <c r="U93" s="57" t="s">
        <v>91</v>
      </c>
    </row>
    <row r="94" spans="1:21" s="5" customFormat="1" ht="13.5" thickTop="1">
      <c r="A94" s="111">
        <v>3</v>
      </c>
      <c r="B94" s="119" t="s">
        <v>19</v>
      </c>
      <c r="C94" s="120">
        <f>+C95+C101+C130</f>
        <v>6528200</v>
      </c>
      <c r="D94" s="120">
        <f aca="true" t="shared" si="28" ref="D94:Q94">+D95+D101+D130</f>
        <v>0</v>
      </c>
      <c r="E94" s="120">
        <f t="shared" si="28"/>
        <v>0</v>
      </c>
      <c r="F94" s="120">
        <v>22000</v>
      </c>
      <c r="G94" s="120">
        <v>5000</v>
      </c>
      <c r="H94" s="120">
        <f t="shared" si="28"/>
        <v>20000</v>
      </c>
      <c r="I94" s="120">
        <f t="shared" si="28"/>
        <v>36000</v>
      </c>
      <c r="J94" s="120">
        <f t="shared" si="28"/>
        <v>237600</v>
      </c>
      <c r="K94" s="120">
        <f t="shared" si="28"/>
        <v>58400</v>
      </c>
      <c r="L94" s="120">
        <f t="shared" si="28"/>
        <v>52700</v>
      </c>
      <c r="M94" s="120">
        <f t="shared" si="28"/>
        <v>50000</v>
      </c>
      <c r="N94" s="120">
        <f t="shared" si="28"/>
        <v>15000</v>
      </c>
      <c r="O94" s="120">
        <f t="shared" si="28"/>
        <v>10000</v>
      </c>
      <c r="P94" s="120">
        <f t="shared" si="28"/>
        <v>30000</v>
      </c>
      <c r="Q94" s="120">
        <f t="shared" si="28"/>
        <v>0</v>
      </c>
      <c r="R94" s="120">
        <f>+R95+R101+R130</f>
        <v>5788000</v>
      </c>
      <c r="S94" s="120">
        <v>13500</v>
      </c>
      <c r="T94" s="120">
        <v>6528200</v>
      </c>
      <c r="U94" s="120">
        <v>6528200</v>
      </c>
    </row>
    <row r="95" spans="1:21" s="5" customFormat="1" ht="12.75">
      <c r="A95" s="100">
        <v>31</v>
      </c>
      <c r="B95" s="102" t="s">
        <v>20</v>
      </c>
      <c r="C95" s="97">
        <v>5662522</v>
      </c>
      <c r="D95" s="97">
        <f aca="true" t="shared" si="29" ref="D95:R95">+D96+D97+D98</f>
        <v>0</v>
      </c>
      <c r="E95" s="97">
        <f t="shared" si="29"/>
        <v>0</v>
      </c>
      <c r="F95" s="97">
        <v>0</v>
      </c>
      <c r="G95" s="97"/>
      <c r="H95" s="97">
        <f t="shared" si="29"/>
        <v>0</v>
      </c>
      <c r="I95" s="97">
        <f t="shared" si="29"/>
        <v>0</v>
      </c>
      <c r="J95" s="97">
        <f t="shared" si="29"/>
        <v>0</v>
      </c>
      <c r="K95" s="97">
        <f t="shared" si="29"/>
        <v>25400</v>
      </c>
      <c r="L95" s="97">
        <f t="shared" si="29"/>
        <v>22500</v>
      </c>
      <c r="M95" s="97">
        <f t="shared" si="29"/>
        <v>0</v>
      </c>
      <c r="N95" s="97">
        <f t="shared" si="29"/>
        <v>0</v>
      </c>
      <c r="O95" s="97">
        <f t="shared" si="29"/>
        <v>0</v>
      </c>
      <c r="P95" s="97">
        <f t="shared" si="29"/>
        <v>0</v>
      </c>
      <c r="Q95" s="97">
        <f t="shared" si="29"/>
        <v>0</v>
      </c>
      <c r="R95" s="97">
        <f t="shared" si="29"/>
        <v>5613000</v>
      </c>
      <c r="S95" s="97">
        <v>1622</v>
      </c>
      <c r="T95" s="97">
        <v>5662522</v>
      </c>
      <c r="U95" s="97">
        <v>5662522</v>
      </c>
    </row>
    <row r="96" spans="1:21" s="5" customFormat="1" ht="12.75">
      <c r="A96" s="160">
        <v>311</v>
      </c>
      <c r="B96" s="162" t="s">
        <v>21</v>
      </c>
      <c r="C96" s="97">
        <v>4726015</v>
      </c>
      <c r="D96" s="97"/>
      <c r="E96" s="97"/>
      <c r="F96" s="97"/>
      <c r="G96" s="97"/>
      <c r="H96" s="97"/>
      <c r="I96" s="96"/>
      <c r="J96" s="97"/>
      <c r="K96" s="97">
        <v>22000</v>
      </c>
      <c r="L96" s="97">
        <v>9800</v>
      </c>
      <c r="M96" s="98"/>
      <c r="N96" s="97"/>
      <c r="O96" s="97"/>
      <c r="P96" s="97"/>
      <c r="Q96" s="96"/>
      <c r="R96" s="96">
        <v>4692833</v>
      </c>
      <c r="S96" s="96">
        <v>1382</v>
      </c>
      <c r="T96" s="96"/>
      <c r="U96" s="96">
        <v>0</v>
      </c>
    </row>
    <row r="97" spans="1:21" ht="12.75">
      <c r="A97" s="160">
        <v>312</v>
      </c>
      <c r="B97" s="162" t="s">
        <v>61</v>
      </c>
      <c r="C97" s="97">
        <f>SUM(D97:R97)</f>
        <v>124200</v>
      </c>
      <c r="D97" s="96"/>
      <c r="E97" s="96"/>
      <c r="F97" s="96"/>
      <c r="G97" s="96"/>
      <c r="H97" s="96"/>
      <c r="I97" s="96"/>
      <c r="J97" s="98"/>
      <c r="K97" s="98"/>
      <c r="L97" s="98">
        <v>11200</v>
      </c>
      <c r="M97" s="98"/>
      <c r="N97" s="96"/>
      <c r="O97" s="96"/>
      <c r="P97" s="96"/>
      <c r="Q97" s="96"/>
      <c r="R97" s="96">
        <v>113000</v>
      </c>
      <c r="S97" s="96">
        <v>0</v>
      </c>
      <c r="T97" s="96"/>
      <c r="U97" s="96"/>
    </row>
    <row r="98" spans="1:21" ht="12.75">
      <c r="A98" s="160">
        <v>313</v>
      </c>
      <c r="B98" s="162" t="s">
        <v>23</v>
      </c>
      <c r="C98" s="97">
        <f>SUM(C99:C100)</f>
        <v>812307</v>
      </c>
      <c r="D98" s="97">
        <f aca="true" t="shared" si="30" ref="D98:S98">SUM(D99:D100)</f>
        <v>0</v>
      </c>
      <c r="E98" s="97">
        <f t="shared" si="30"/>
        <v>0</v>
      </c>
      <c r="F98" s="97">
        <v>0</v>
      </c>
      <c r="G98" s="97"/>
      <c r="H98" s="97">
        <f t="shared" si="30"/>
        <v>0</v>
      </c>
      <c r="I98" s="97">
        <f t="shared" si="30"/>
        <v>0</v>
      </c>
      <c r="J98" s="97">
        <f t="shared" si="30"/>
        <v>0</v>
      </c>
      <c r="K98" s="97">
        <f t="shared" si="30"/>
        <v>3400</v>
      </c>
      <c r="L98" s="97">
        <v>1500</v>
      </c>
      <c r="M98" s="97">
        <f t="shared" si="30"/>
        <v>0</v>
      </c>
      <c r="N98" s="97">
        <f t="shared" si="30"/>
        <v>0</v>
      </c>
      <c r="O98" s="97">
        <f t="shared" si="30"/>
        <v>0</v>
      </c>
      <c r="P98" s="97">
        <f t="shared" si="30"/>
        <v>0</v>
      </c>
      <c r="Q98" s="97">
        <f t="shared" si="30"/>
        <v>0</v>
      </c>
      <c r="R98" s="97">
        <f t="shared" si="30"/>
        <v>807167</v>
      </c>
      <c r="S98" s="97">
        <f t="shared" si="30"/>
        <v>240</v>
      </c>
      <c r="T98" s="96"/>
      <c r="U98" s="96"/>
    </row>
    <row r="99" spans="1:21" ht="12.75">
      <c r="A99" s="104">
        <v>3132</v>
      </c>
      <c r="B99" s="107" t="s">
        <v>128</v>
      </c>
      <c r="C99" s="96">
        <v>731904</v>
      </c>
      <c r="D99" s="96"/>
      <c r="E99" s="96"/>
      <c r="F99" s="96"/>
      <c r="G99" s="96"/>
      <c r="H99" s="96"/>
      <c r="I99" s="96"/>
      <c r="J99" s="98"/>
      <c r="K99" s="98">
        <v>3000</v>
      </c>
      <c r="L99" s="98">
        <v>1300</v>
      </c>
      <c r="M99" s="98"/>
      <c r="N99" s="96"/>
      <c r="O99" s="96"/>
      <c r="P99" s="96"/>
      <c r="Q99" s="96"/>
      <c r="R99" s="96">
        <v>727389</v>
      </c>
      <c r="S99" s="96">
        <v>215</v>
      </c>
      <c r="T99" s="96"/>
      <c r="U99" s="96"/>
    </row>
    <row r="100" spans="1:21" ht="12.75">
      <c r="A100" s="104">
        <v>3133</v>
      </c>
      <c r="B100" s="107" t="s">
        <v>63</v>
      </c>
      <c r="C100" s="96">
        <v>80403</v>
      </c>
      <c r="D100" s="96"/>
      <c r="E100" s="96"/>
      <c r="F100" s="96"/>
      <c r="G100" s="96"/>
      <c r="H100" s="96"/>
      <c r="I100" s="96"/>
      <c r="J100" s="98"/>
      <c r="K100" s="98">
        <v>400</v>
      </c>
      <c r="L100" s="98">
        <v>200</v>
      </c>
      <c r="M100" s="98"/>
      <c r="N100" s="96"/>
      <c r="O100" s="96"/>
      <c r="P100" s="96"/>
      <c r="Q100" s="96"/>
      <c r="R100" s="96">
        <v>79778</v>
      </c>
      <c r="S100" s="96">
        <v>25</v>
      </c>
      <c r="T100" s="96"/>
      <c r="U100" s="96"/>
    </row>
    <row r="101" spans="1:21" s="5" customFormat="1" ht="12.75">
      <c r="A101" s="100">
        <v>32</v>
      </c>
      <c r="B101" s="102" t="s">
        <v>24</v>
      </c>
      <c r="C101" s="97">
        <f>+C102+C107+C113+C122+C124</f>
        <v>865678</v>
      </c>
      <c r="D101" s="97">
        <f aca="true" t="shared" si="31" ref="D101:R101">+D102+D107+D113+D122+D124</f>
        <v>0</v>
      </c>
      <c r="E101" s="97">
        <f t="shared" si="31"/>
        <v>0</v>
      </c>
      <c r="F101" s="97">
        <v>22000</v>
      </c>
      <c r="G101" s="97">
        <v>5000</v>
      </c>
      <c r="H101" s="97">
        <f t="shared" si="31"/>
        <v>20000</v>
      </c>
      <c r="I101" s="97">
        <f t="shared" si="31"/>
        <v>36000</v>
      </c>
      <c r="J101" s="97">
        <f>+J102+J107+J113+J122+J124</f>
        <v>237600</v>
      </c>
      <c r="K101" s="97">
        <f t="shared" si="31"/>
        <v>33000</v>
      </c>
      <c r="L101" s="97">
        <f t="shared" si="31"/>
        <v>30200</v>
      </c>
      <c r="M101" s="97">
        <f t="shared" si="31"/>
        <v>50000</v>
      </c>
      <c r="N101" s="97">
        <f t="shared" si="31"/>
        <v>15000</v>
      </c>
      <c r="O101" s="97">
        <f t="shared" si="31"/>
        <v>10000</v>
      </c>
      <c r="P101" s="97">
        <f t="shared" si="31"/>
        <v>30000</v>
      </c>
      <c r="Q101" s="97">
        <f t="shared" si="31"/>
        <v>0</v>
      </c>
      <c r="R101" s="97">
        <f t="shared" si="31"/>
        <v>175000</v>
      </c>
      <c r="S101" s="97">
        <v>201878</v>
      </c>
      <c r="T101" s="97">
        <v>865678</v>
      </c>
      <c r="U101" s="97">
        <v>865678</v>
      </c>
    </row>
    <row r="102" spans="1:21" s="5" customFormat="1" ht="12.75">
      <c r="A102" s="100">
        <v>321</v>
      </c>
      <c r="B102" s="102" t="s">
        <v>94</v>
      </c>
      <c r="C102" s="97">
        <f>SUM(C103:C106)</f>
        <v>191100</v>
      </c>
      <c r="D102" s="97">
        <f aca="true" t="shared" si="32" ref="D102:R102">SUM(D103:D106)</f>
        <v>0</v>
      </c>
      <c r="E102" s="97">
        <f t="shared" si="32"/>
        <v>0</v>
      </c>
      <c r="F102" s="97">
        <v>21600</v>
      </c>
      <c r="G102" s="97"/>
      <c r="H102" s="97">
        <f t="shared" si="32"/>
        <v>0</v>
      </c>
      <c r="I102" s="97">
        <f t="shared" si="32"/>
        <v>0</v>
      </c>
      <c r="J102" s="97">
        <f t="shared" si="32"/>
        <v>0</v>
      </c>
      <c r="K102" s="97">
        <f t="shared" si="32"/>
        <v>3000</v>
      </c>
      <c r="L102" s="97">
        <f t="shared" si="32"/>
        <v>1500</v>
      </c>
      <c r="M102" s="97">
        <f t="shared" si="32"/>
        <v>0</v>
      </c>
      <c r="N102" s="97">
        <f t="shared" si="32"/>
        <v>15000</v>
      </c>
      <c r="O102" s="97">
        <f t="shared" si="32"/>
        <v>0</v>
      </c>
      <c r="P102" s="97">
        <f t="shared" si="32"/>
        <v>0</v>
      </c>
      <c r="Q102" s="97">
        <f t="shared" si="32"/>
        <v>0</v>
      </c>
      <c r="R102" s="97">
        <f t="shared" si="32"/>
        <v>150000</v>
      </c>
      <c r="S102" s="97">
        <v>0</v>
      </c>
      <c r="T102" s="97"/>
      <c r="U102" s="97"/>
    </row>
    <row r="103" spans="1:21" s="5" customFormat="1" ht="12.75">
      <c r="A103" s="104">
        <v>3211</v>
      </c>
      <c r="B103" s="105" t="s">
        <v>40</v>
      </c>
      <c r="C103" s="96">
        <f>SUM(D103:Q103)</f>
        <v>34100</v>
      </c>
      <c r="D103" s="96"/>
      <c r="E103" s="96"/>
      <c r="F103" s="96">
        <v>15600</v>
      </c>
      <c r="G103" s="96"/>
      <c r="H103" s="96"/>
      <c r="I103" s="96"/>
      <c r="J103" s="98"/>
      <c r="K103" s="98">
        <v>2000</v>
      </c>
      <c r="L103" s="98">
        <v>1500</v>
      </c>
      <c r="M103" s="98"/>
      <c r="N103" s="96">
        <v>15000</v>
      </c>
      <c r="O103" s="96"/>
      <c r="P103" s="96"/>
      <c r="Q103" s="96"/>
      <c r="R103" s="96"/>
      <c r="S103" s="96"/>
      <c r="T103" s="97"/>
      <c r="U103" s="97"/>
    </row>
    <row r="104" spans="1:21" s="5" customFormat="1" ht="12.75">
      <c r="A104" s="104">
        <v>3212</v>
      </c>
      <c r="B104" s="105" t="s">
        <v>64</v>
      </c>
      <c r="C104" s="96">
        <v>150000</v>
      </c>
      <c r="D104" s="96"/>
      <c r="E104" s="96"/>
      <c r="F104" s="96"/>
      <c r="G104" s="96"/>
      <c r="H104" s="96"/>
      <c r="I104" s="96"/>
      <c r="J104" s="98"/>
      <c r="K104" s="98"/>
      <c r="L104" s="98"/>
      <c r="M104" s="98"/>
      <c r="N104" s="96"/>
      <c r="O104" s="96"/>
      <c r="P104" s="96"/>
      <c r="Q104" s="96"/>
      <c r="R104" s="96">
        <v>150000</v>
      </c>
      <c r="S104" s="96"/>
      <c r="T104" s="97"/>
      <c r="U104" s="97"/>
    </row>
    <row r="105" spans="1:21" s="5" customFormat="1" ht="12.75">
      <c r="A105" s="104">
        <v>3213</v>
      </c>
      <c r="B105" s="105" t="s">
        <v>41</v>
      </c>
      <c r="C105" s="96">
        <f>SUM(D105:Q105)</f>
        <v>7000</v>
      </c>
      <c r="D105" s="96"/>
      <c r="E105" s="96"/>
      <c r="F105" s="96">
        <v>6000</v>
      </c>
      <c r="G105" s="96"/>
      <c r="H105" s="96"/>
      <c r="I105" s="96"/>
      <c r="J105" s="98"/>
      <c r="K105" s="98">
        <v>1000</v>
      </c>
      <c r="L105" s="98"/>
      <c r="M105" s="96"/>
      <c r="N105" s="96"/>
      <c r="O105" s="96"/>
      <c r="P105" s="96"/>
      <c r="Q105" s="96"/>
      <c r="R105" s="96"/>
      <c r="S105" s="96"/>
      <c r="T105" s="97"/>
      <c r="U105" s="97"/>
    </row>
    <row r="106" spans="1:21" s="5" customFormat="1" ht="12.75">
      <c r="A106" s="104">
        <v>3214</v>
      </c>
      <c r="B106" s="105" t="s">
        <v>73</v>
      </c>
      <c r="C106" s="96">
        <f>SUM(D106:Q106)</f>
        <v>0</v>
      </c>
      <c r="D106" s="96"/>
      <c r="E106" s="96"/>
      <c r="F106" s="96"/>
      <c r="G106" s="96"/>
      <c r="H106" s="96"/>
      <c r="I106" s="96"/>
      <c r="J106" s="98"/>
      <c r="K106" s="98"/>
      <c r="L106" s="98"/>
      <c r="M106" s="96"/>
      <c r="N106" s="96"/>
      <c r="O106" s="96"/>
      <c r="P106" s="96"/>
      <c r="Q106" s="96"/>
      <c r="R106" s="96"/>
      <c r="S106" s="96"/>
      <c r="T106" s="97"/>
      <c r="U106" s="97"/>
    </row>
    <row r="107" spans="1:21" s="5" customFormat="1" ht="12.75">
      <c r="A107" s="160">
        <v>322</v>
      </c>
      <c r="B107" s="162" t="s">
        <v>95</v>
      </c>
      <c r="C107" s="97">
        <f>SUM(C108:C112)</f>
        <v>324100</v>
      </c>
      <c r="D107" s="97">
        <f aca="true" t="shared" si="33" ref="D107:R107">SUM(D108:D112)</f>
        <v>0</v>
      </c>
      <c r="E107" s="97">
        <f t="shared" si="33"/>
        <v>0</v>
      </c>
      <c r="F107" s="97">
        <v>0</v>
      </c>
      <c r="G107" s="97"/>
      <c r="H107" s="97">
        <f t="shared" si="33"/>
        <v>10000</v>
      </c>
      <c r="I107" s="97">
        <f t="shared" si="33"/>
        <v>0</v>
      </c>
      <c r="J107" s="97">
        <f t="shared" si="33"/>
        <v>222600</v>
      </c>
      <c r="K107" s="97">
        <f t="shared" si="33"/>
        <v>12000</v>
      </c>
      <c r="L107" s="97">
        <f t="shared" si="33"/>
        <v>4500</v>
      </c>
      <c r="M107" s="97">
        <f t="shared" si="33"/>
        <v>50000</v>
      </c>
      <c r="N107" s="97">
        <f t="shared" si="33"/>
        <v>0</v>
      </c>
      <c r="O107" s="97">
        <f t="shared" si="33"/>
        <v>10000</v>
      </c>
      <c r="P107" s="97">
        <f t="shared" si="33"/>
        <v>15000</v>
      </c>
      <c r="Q107" s="97">
        <f t="shared" si="33"/>
        <v>0</v>
      </c>
      <c r="R107" s="97">
        <f t="shared" si="33"/>
        <v>0</v>
      </c>
      <c r="S107" s="96"/>
      <c r="T107" s="97"/>
      <c r="U107" s="97"/>
    </row>
    <row r="108" spans="1:21" s="5" customFormat="1" ht="12.75">
      <c r="A108" s="104">
        <v>3221</v>
      </c>
      <c r="B108" s="105" t="s">
        <v>42</v>
      </c>
      <c r="C108" s="96">
        <f>SUM(D108:Q108)</f>
        <v>13500</v>
      </c>
      <c r="D108" s="96"/>
      <c r="E108" s="96"/>
      <c r="F108" s="96"/>
      <c r="G108" s="96"/>
      <c r="H108" s="96"/>
      <c r="I108" s="96"/>
      <c r="J108" s="98">
        <v>10000</v>
      </c>
      <c r="K108" s="98">
        <v>2000</v>
      </c>
      <c r="L108" s="98">
        <v>1500</v>
      </c>
      <c r="M108" s="96"/>
      <c r="N108" s="96"/>
      <c r="O108" s="96"/>
      <c r="P108" s="96"/>
      <c r="Q108" s="96"/>
      <c r="R108" s="96"/>
      <c r="S108" s="96"/>
      <c r="T108" s="97"/>
      <c r="U108" s="97"/>
    </row>
    <row r="109" spans="1:21" s="5" customFormat="1" ht="12.75">
      <c r="A109" s="104">
        <v>3222</v>
      </c>
      <c r="B109" s="105" t="s">
        <v>65</v>
      </c>
      <c r="C109" s="96">
        <v>235600</v>
      </c>
      <c r="D109" s="96"/>
      <c r="E109" s="96"/>
      <c r="F109" s="96"/>
      <c r="G109" s="96"/>
      <c r="H109" s="96"/>
      <c r="I109" s="96"/>
      <c r="J109" s="98">
        <v>182600</v>
      </c>
      <c r="K109" s="98"/>
      <c r="L109" s="98">
        <v>3000</v>
      </c>
      <c r="M109" s="96">
        <v>50000</v>
      </c>
      <c r="N109" s="96"/>
      <c r="O109" s="96"/>
      <c r="P109" s="96"/>
      <c r="Q109" s="96"/>
      <c r="R109" s="96"/>
      <c r="S109" s="96"/>
      <c r="T109" s="97"/>
      <c r="U109" s="97"/>
    </row>
    <row r="110" spans="1:21" s="5" customFormat="1" ht="12.75">
      <c r="A110" s="104">
        <v>3224</v>
      </c>
      <c r="B110" s="105" t="s">
        <v>44</v>
      </c>
      <c r="C110" s="96">
        <f>SUM(D110:Q110)</f>
        <v>35000</v>
      </c>
      <c r="D110" s="96"/>
      <c r="E110" s="96"/>
      <c r="F110" s="96"/>
      <c r="G110" s="96"/>
      <c r="H110" s="96">
        <v>10000</v>
      </c>
      <c r="I110" s="96"/>
      <c r="J110" s="98">
        <v>10000</v>
      </c>
      <c r="K110" s="98"/>
      <c r="L110" s="98"/>
      <c r="M110" s="96"/>
      <c r="N110" s="96"/>
      <c r="O110" s="96"/>
      <c r="P110" s="96">
        <v>15000</v>
      </c>
      <c r="Q110" s="96"/>
      <c r="R110" s="96"/>
      <c r="S110" s="96"/>
      <c r="T110" s="97"/>
      <c r="U110" s="97"/>
    </row>
    <row r="111" spans="1:21" s="5" customFormat="1" ht="12.75">
      <c r="A111" s="104">
        <v>3225</v>
      </c>
      <c r="B111" s="105" t="s">
        <v>45</v>
      </c>
      <c r="C111" s="96">
        <f>SUM(D111:Q111)</f>
        <v>40000</v>
      </c>
      <c r="D111" s="96"/>
      <c r="E111" s="96"/>
      <c r="F111" s="96"/>
      <c r="G111" s="96"/>
      <c r="H111" s="96"/>
      <c r="I111" s="96"/>
      <c r="J111" s="98">
        <v>20000</v>
      </c>
      <c r="K111" s="98">
        <v>10000</v>
      </c>
      <c r="L111" s="98"/>
      <c r="M111" s="96"/>
      <c r="N111" s="96"/>
      <c r="O111" s="96">
        <v>10000</v>
      </c>
      <c r="P111" s="96"/>
      <c r="Q111" s="96"/>
      <c r="R111" s="96"/>
      <c r="S111" s="96"/>
      <c r="T111" s="97"/>
      <c r="U111" s="97"/>
    </row>
    <row r="112" spans="1:21" s="5" customFormat="1" ht="12.75">
      <c r="A112" s="104">
        <v>3227</v>
      </c>
      <c r="B112" s="105" t="s">
        <v>74</v>
      </c>
      <c r="C112" s="96">
        <f>SUM(D112:Q112)</f>
        <v>0</v>
      </c>
      <c r="D112" s="96"/>
      <c r="E112" s="96"/>
      <c r="F112" s="96"/>
      <c r="G112" s="96"/>
      <c r="H112" s="96"/>
      <c r="I112" s="96"/>
      <c r="J112" s="98"/>
      <c r="K112" s="98"/>
      <c r="L112" s="98"/>
      <c r="M112" s="96"/>
      <c r="N112" s="96"/>
      <c r="O112" s="96"/>
      <c r="P112" s="96"/>
      <c r="Q112" s="96"/>
      <c r="R112" s="96"/>
      <c r="S112" s="96"/>
      <c r="T112" s="97"/>
      <c r="U112" s="97"/>
    </row>
    <row r="113" spans="1:21" s="5" customFormat="1" ht="12.75">
      <c r="A113" s="160">
        <v>323</v>
      </c>
      <c r="B113" s="162" t="s">
        <v>96</v>
      </c>
      <c r="C113" s="97">
        <v>274205</v>
      </c>
      <c r="D113" s="97">
        <f aca="true" t="shared" si="34" ref="D113:R113">SUM(D114:D121)</f>
        <v>0</v>
      </c>
      <c r="E113" s="97">
        <f t="shared" si="34"/>
        <v>0</v>
      </c>
      <c r="F113" s="97">
        <v>0</v>
      </c>
      <c r="G113" s="97"/>
      <c r="H113" s="97">
        <f t="shared" si="34"/>
        <v>10000</v>
      </c>
      <c r="I113" s="97">
        <f t="shared" si="34"/>
        <v>0</v>
      </c>
      <c r="J113" s="97">
        <f t="shared" si="34"/>
        <v>10000</v>
      </c>
      <c r="K113" s="97">
        <f t="shared" si="34"/>
        <v>17000</v>
      </c>
      <c r="L113" s="97">
        <f t="shared" si="34"/>
        <v>21200</v>
      </c>
      <c r="M113" s="97">
        <f t="shared" si="34"/>
        <v>0</v>
      </c>
      <c r="N113" s="97">
        <f t="shared" si="34"/>
        <v>0</v>
      </c>
      <c r="O113" s="97">
        <f t="shared" si="34"/>
        <v>0</v>
      </c>
      <c r="P113" s="97">
        <f t="shared" si="34"/>
        <v>15000</v>
      </c>
      <c r="Q113" s="97">
        <f t="shared" si="34"/>
        <v>0</v>
      </c>
      <c r="R113" s="97">
        <f t="shared" si="34"/>
        <v>0</v>
      </c>
      <c r="S113" s="97">
        <v>201005</v>
      </c>
      <c r="T113" s="97"/>
      <c r="U113" s="97"/>
    </row>
    <row r="114" spans="1:21" s="5" customFormat="1" ht="12.75">
      <c r="A114" s="104">
        <v>3231</v>
      </c>
      <c r="B114" s="105" t="s">
        <v>46</v>
      </c>
      <c r="C114" s="96">
        <v>116000</v>
      </c>
      <c r="D114" s="96"/>
      <c r="F114" s="175"/>
      <c r="H114" s="98"/>
      <c r="I114" s="96"/>
      <c r="J114" s="98"/>
      <c r="K114" s="98">
        <v>16000</v>
      </c>
      <c r="L114" s="98">
        <v>10000</v>
      </c>
      <c r="M114" s="96"/>
      <c r="N114" s="96"/>
      <c r="O114" s="96"/>
      <c r="P114" s="96"/>
      <c r="Q114" s="96"/>
      <c r="R114" s="96"/>
      <c r="S114" s="96">
        <v>90000</v>
      </c>
      <c r="T114" s="97"/>
      <c r="U114" s="97"/>
    </row>
    <row r="115" spans="1:21" s="5" customFormat="1" ht="12.75">
      <c r="A115" s="104">
        <v>3232</v>
      </c>
      <c r="B115" s="105" t="s">
        <v>47</v>
      </c>
      <c r="C115" s="96">
        <v>135000</v>
      </c>
      <c r="D115" s="96"/>
      <c r="E115" s="96"/>
      <c r="F115" s="96"/>
      <c r="G115" s="96"/>
      <c r="H115" s="98">
        <v>10000</v>
      </c>
      <c r="I115" s="96"/>
      <c r="J115" s="98">
        <v>10000</v>
      </c>
      <c r="K115" s="98"/>
      <c r="L115" s="98"/>
      <c r="M115" s="96"/>
      <c r="N115" s="96"/>
      <c r="O115" s="96"/>
      <c r="P115" s="96">
        <v>15000</v>
      </c>
      <c r="Q115" s="96"/>
      <c r="R115" s="96"/>
      <c r="S115" s="96">
        <v>100000</v>
      </c>
      <c r="T115" s="97"/>
      <c r="U115" s="97"/>
    </row>
    <row r="116" spans="1:21" s="5" customFormat="1" ht="12.75">
      <c r="A116" s="104">
        <v>3234</v>
      </c>
      <c r="B116" s="106" t="s">
        <v>49</v>
      </c>
      <c r="C116" s="96">
        <f>SUM(D116:Q116)</f>
        <v>0</v>
      </c>
      <c r="D116" s="96"/>
      <c r="E116" s="96"/>
      <c r="F116" s="96"/>
      <c r="G116" s="96"/>
      <c r="H116" s="98"/>
      <c r="I116" s="96"/>
      <c r="J116" s="98"/>
      <c r="K116" s="98"/>
      <c r="L116" s="98"/>
      <c r="M116" s="96"/>
      <c r="N116" s="96"/>
      <c r="O116" s="96"/>
      <c r="P116" s="96"/>
      <c r="Q116" s="96"/>
      <c r="R116" s="96"/>
      <c r="S116" s="96"/>
      <c r="T116" s="97"/>
      <c r="U116" s="97"/>
    </row>
    <row r="117" spans="1:21" s="5" customFormat="1" ht="12.75">
      <c r="A117" s="104">
        <v>3235</v>
      </c>
      <c r="B117" s="106" t="s">
        <v>75</v>
      </c>
      <c r="C117" s="96">
        <v>625</v>
      </c>
      <c r="D117" s="96"/>
      <c r="F117" s="175"/>
      <c r="H117" s="98"/>
      <c r="I117" s="96"/>
      <c r="J117" s="98"/>
      <c r="K117" s="98"/>
      <c r="L117" s="98"/>
      <c r="M117" s="96"/>
      <c r="N117" s="96"/>
      <c r="O117" s="96"/>
      <c r="P117" s="96"/>
      <c r="Q117" s="96"/>
      <c r="R117" s="96"/>
      <c r="S117" s="96">
        <v>625</v>
      </c>
      <c r="T117" s="97"/>
      <c r="U117" s="97"/>
    </row>
    <row r="118" spans="1:21" s="5" customFormat="1" ht="12.75">
      <c r="A118" s="104">
        <v>3236</v>
      </c>
      <c r="B118" s="105" t="s">
        <v>50</v>
      </c>
      <c r="C118" s="96">
        <f>SUM(D118:Q118)</f>
        <v>0</v>
      </c>
      <c r="D118" s="96"/>
      <c r="E118" s="96"/>
      <c r="F118" s="96"/>
      <c r="G118" s="96"/>
      <c r="H118" s="98"/>
      <c r="I118" s="96"/>
      <c r="J118" s="98"/>
      <c r="K118" s="98"/>
      <c r="L118" s="98"/>
      <c r="M118" s="96"/>
      <c r="N118" s="96"/>
      <c r="O118" s="96"/>
      <c r="P118" s="96"/>
      <c r="Q118" s="96"/>
      <c r="R118" s="96"/>
      <c r="S118" s="96"/>
      <c r="T118" s="97"/>
      <c r="U118" s="97"/>
    </row>
    <row r="119" spans="1:21" s="5" customFormat="1" ht="12.75">
      <c r="A119" s="104">
        <v>3237</v>
      </c>
      <c r="B119" s="105" t="s">
        <v>51</v>
      </c>
      <c r="C119" s="96">
        <v>22580</v>
      </c>
      <c r="D119" s="98"/>
      <c r="F119" s="175">
        <v>0</v>
      </c>
      <c r="H119" s="98"/>
      <c r="I119" s="96"/>
      <c r="J119" s="98"/>
      <c r="K119" s="98">
        <v>1000</v>
      </c>
      <c r="L119" s="98">
        <v>11200</v>
      </c>
      <c r="M119" s="96"/>
      <c r="N119" s="96"/>
      <c r="O119" s="96"/>
      <c r="P119" s="96"/>
      <c r="Q119" s="98">
        <v>0</v>
      </c>
      <c r="R119" s="157"/>
      <c r="S119" s="98">
        <v>10380</v>
      </c>
      <c r="T119" s="97"/>
      <c r="U119" s="97"/>
    </row>
    <row r="120" spans="1:21" s="5" customFormat="1" ht="12.75">
      <c r="A120" s="104">
        <v>3238</v>
      </c>
      <c r="B120" s="105" t="s">
        <v>52</v>
      </c>
      <c r="C120" s="96">
        <f>SUM(D120:Q120)</f>
        <v>0</v>
      </c>
      <c r="D120" s="98"/>
      <c r="E120" s="98"/>
      <c r="F120" s="98">
        <v>0</v>
      </c>
      <c r="G120" s="98"/>
      <c r="H120" s="96"/>
      <c r="I120" s="96"/>
      <c r="J120" s="98"/>
      <c r="K120" s="98"/>
      <c r="L120" s="98"/>
      <c r="M120" s="96"/>
      <c r="N120" s="96"/>
      <c r="O120" s="96"/>
      <c r="P120" s="96"/>
      <c r="Q120" s="98">
        <v>0</v>
      </c>
      <c r="R120" s="157"/>
      <c r="S120" s="157"/>
      <c r="T120" s="97"/>
      <c r="U120" s="97"/>
    </row>
    <row r="121" spans="1:21" s="5" customFormat="1" ht="12.75">
      <c r="A121" s="104">
        <v>3239</v>
      </c>
      <c r="B121" s="105" t="s">
        <v>53</v>
      </c>
      <c r="C121" s="96">
        <f>SUM(D121:Q121)</f>
        <v>0</v>
      </c>
      <c r="D121" s="98"/>
      <c r="E121" s="98"/>
      <c r="F121" s="98"/>
      <c r="G121" s="98"/>
      <c r="H121" s="96"/>
      <c r="I121" s="96"/>
      <c r="J121" s="98"/>
      <c r="K121" s="98"/>
      <c r="L121" s="98"/>
      <c r="M121" s="96"/>
      <c r="N121" s="96"/>
      <c r="O121" s="96"/>
      <c r="P121" s="96"/>
      <c r="Q121" s="96"/>
      <c r="R121" s="96"/>
      <c r="S121" s="96"/>
      <c r="T121" s="97"/>
      <c r="U121" s="97"/>
    </row>
    <row r="122" spans="1:21" s="5" customFormat="1" ht="12.75">
      <c r="A122" s="160">
        <v>324</v>
      </c>
      <c r="B122" s="162" t="s">
        <v>102</v>
      </c>
      <c r="C122" s="97">
        <f>+C123</f>
        <v>36000</v>
      </c>
      <c r="D122" s="97">
        <f aca="true" t="shared" si="35" ref="D122:R122">+D123</f>
        <v>0</v>
      </c>
      <c r="E122" s="97">
        <f t="shared" si="35"/>
        <v>0</v>
      </c>
      <c r="F122" s="97"/>
      <c r="G122" s="97"/>
      <c r="H122" s="97">
        <f t="shared" si="35"/>
        <v>0</v>
      </c>
      <c r="I122" s="97">
        <f t="shared" si="35"/>
        <v>36000</v>
      </c>
      <c r="J122" s="97">
        <f t="shared" si="35"/>
        <v>0</v>
      </c>
      <c r="K122" s="97">
        <f t="shared" si="35"/>
        <v>0</v>
      </c>
      <c r="L122" s="97">
        <f t="shared" si="35"/>
        <v>0</v>
      </c>
      <c r="M122" s="97">
        <f t="shared" si="35"/>
        <v>0</v>
      </c>
      <c r="N122" s="97">
        <f t="shared" si="35"/>
        <v>0</v>
      </c>
      <c r="O122" s="97">
        <f t="shared" si="35"/>
        <v>0</v>
      </c>
      <c r="P122" s="97">
        <f t="shared" si="35"/>
        <v>0</v>
      </c>
      <c r="Q122" s="97">
        <f t="shared" si="35"/>
        <v>0</v>
      </c>
      <c r="R122" s="97">
        <f t="shared" si="35"/>
        <v>0</v>
      </c>
      <c r="S122" s="96"/>
      <c r="T122" s="97"/>
      <c r="U122" s="97"/>
    </row>
    <row r="123" spans="1:21" ht="12.75">
      <c r="A123" s="104">
        <v>3241</v>
      </c>
      <c r="B123" s="105" t="s">
        <v>76</v>
      </c>
      <c r="C123" s="96">
        <f>SUM(D123:Q123)</f>
        <v>36000</v>
      </c>
      <c r="D123" s="98"/>
      <c r="E123" s="98"/>
      <c r="F123" s="98"/>
      <c r="G123" s="98"/>
      <c r="H123" s="96"/>
      <c r="I123" s="96">
        <v>36000</v>
      </c>
      <c r="J123" s="98"/>
      <c r="K123" s="98"/>
      <c r="L123" s="98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:21" ht="12.75">
      <c r="A124" s="160">
        <v>329</v>
      </c>
      <c r="B124" s="162" t="s">
        <v>97</v>
      </c>
      <c r="C124" s="97">
        <v>40273</v>
      </c>
      <c r="D124" s="97">
        <f aca="true" t="shared" si="36" ref="D124:K124">SUM(D125:D129)</f>
        <v>0</v>
      </c>
      <c r="E124" s="97">
        <f t="shared" si="36"/>
        <v>0</v>
      </c>
      <c r="F124" s="97">
        <v>400</v>
      </c>
      <c r="G124" s="97">
        <v>5000</v>
      </c>
      <c r="H124" s="97">
        <f t="shared" si="36"/>
        <v>0</v>
      </c>
      <c r="I124" s="97">
        <f t="shared" si="36"/>
        <v>0</v>
      </c>
      <c r="J124" s="97">
        <f t="shared" si="36"/>
        <v>5000</v>
      </c>
      <c r="K124" s="97">
        <f t="shared" si="36"/>
        <v>1000</v>
      </c>
      <c r="L124" s="97">
        <v>3000</v>
      </c>
      <c r="M124" s="97">
        <f aca="true" t="shared" si="37" ref="M124:R124">SUM(M125:M129)</f>
        <v>0</v>
      </c>
      <c r="N124" s="97">
        <f t="shared" si="37"/>
        <v>0</v>
      </c>
      <c r="O124" s="97">
        <f t="shared" si="37"/>
        <v>0</v>
      </c>
      <c r="P124" s="97">
        <f t="shared" si="37"/>
        <v>0</v>
      </c>
      <c r="Q124" s="97">
        <v>0</v>
      </c>
      <c r="R124" s="97">
        <f t="shared" si="37"/>
        <v>25000</v>
      </c>
      <c r="S124" s="97">
        <v>873</v>
      </c>
      <c r="T124" s="97"/>
      <c r="U124" s="97"/>
    </row>
    <row r="125" spans="1:21" ht="12.75">
      <c r="A125" s="104">
        <v>3292</v>
      </c>
      <c r="B125" s="105" t="s">
        <v>77</v>
      </c>
      <c r="C125" s="96">
        <f>SUM(D125:Q125)</f>
        <v>0</v>
      </c>
      <c r="D125" s="98"/>
      <c r="E125" s="98"/>
      <c r="F125" s="98"/>
      <c r="G125" s="98"/>
      <c r="H125" s="96"/>
      <c r="I125" s="96"/>
      <c r="J125" s="98"/>
      <c r="K125" s="98"/>
      <c r="L125" s="98"/>
      <c r="M125" s="96"/>
      <c r="N125" s="96"/>
      <c r="O125" s="96"/>
      <c r="P125" s="96"/>
      <c r="Q125" s="98">
        <v>0</v>
      </c>
      <c r="R125" s="157"/>
      <c r="S125" s="157"/>
      <c r="T125" s="96"/>
      <c r="U125" s="96"/>
    </row>
    <row r="126" spans="1:21" ht="12.75">
      <c r="A126" s="104">
        <v>3293</v>
      </c>
      <c r="B126" s="105" t="s">
        <v>54</v>
      </c>
      <c r="C126" s="96">
        <v>6533</v>
      </c>
      <c r="D126" s="96"/>
      <c r="E126" s="96"/>
      <c r="F126" s="96"/>
      <c r="G126" s="96"/>
      <c r="H126" s="96"/>
      <c r="I126" s="96"/>
      <c r="J126" s="98">
        <v>5000</v>
      </c>
      <c r="K126" s="98">
        <v>1000</v>
      </c>
      <c r="L126" s="98"/>
      <c r="M126" s="96"/>
      <c r="N126" s="96"/>
      <c r="O126" s="96"/>
      <c r="P126" s="96"/>
      <c r="Q126" s="96"/>
      <c r="R126" s="96"/>
      <c r="S126" s="96">
        <v>533</v>
      </c>
      <c r="T126" s="96"/>
      <c r="U126" s="96"/>
    </row>
    <row r="127" spans="1:21" ht="12.75">
      <c r="A127" s="104">
        <v>3294</v>
      </c>
      <c r="B127" s="105" t="s">
        <v>55</v>
      </c>
      <c r="C127" s="96">
        <f>SUM(D127:Q127)</f>
        <v>0</v>
      </c>
      <c r="D127" s="96"/>
      <c r="E127" s="96"/>
      <c r="F127" s="96"/>
      <c r="G127" s="96"/>
      <c r="H127" s="96"/>
      <c r="I127" s="96"/>
      <c r="J127" s="98"/>
      <c r="K127" s="98"/>
      <c r="L127" s="98"/>
      <c r="M127" s="96"/>
      <c r="N127" s="96"/>
      <c r="O127" s="96"/>
      <c r="P127" s="96"/>
      <c r="Q127" s="96"/>
      <c r="R127" s="96"/>
      <c r="S127" s="96"/>
      <c r="T127" s="96"/>
      <c r="U127" s="96"/>
    </row>
    <row r="128" spans="1:21" ht="12.75">
      <c r="A128" s="104">
        <v>3295</v>
      </c>
      <c r="B128" s="105" t="s">
        <v>129</v>
      </c>
      <c r="C128" s="96">
        <v>25000</v>
      </c>
      <c r="D128" s="96"/>
      <c r="E128" s="96"/>
      <c r="F128" s="96"/>
      <c r="G128" s="96"/>
      <c r="H128" s="96"/>
      <c r="I128" s="96"/>
      <c r="J128" s="98"/>
      <c r="K128" s="98"/>
      <c r="L128" s="98"/>
      <c r="M128" s="96"/>
      <c r="N128" s="96"/>
      <c r="O128" s="96"/>
      <c r="P128" s="96"/>
      <c r="Q128" s="96"/>
      <c r="R128" s="96">
        <v>25000</v>
      </c>
      <c r="S128" s="96"/>
      <c r="T128" s="96"/>
      <c r="U128" s="96"/>
    </row>
    <row r="129" spans="1:21" ht="12.75">
      <c r="A129" s="104">
        <v>3299</v>
      </c>
      <c r="B129" s="105" t="s">
        <v>57</v>
      </c>
      <c r="C129" s="96">
        <v>8740</v>
      </c>
      <c r="D129" s="96"/>
      <c r="E129" s="96"/>
      <c r="F129" s="96">
        <v>400</v>
      </c>
      <c r="G129" s="96">
        <v>5000</v>
      </c>
      <c r="H129" s="98"/>
      <c r="I129" s="96"/>
      <c r="J129" s="98"/>
      <c r="K129" s="98"/>
      <c r="L129" s="98">
        <v>3000</v>
      </c>
      <c r="M129" s="96"/>
      <c r="N129" s="96"/>
      <c r="O129" s="96"/>
      <c r="P129" s="96"/>
      <c r="Q129" s="96">
        <v>0</v>
      </c>
      <c r="R129" s="96"/>
      <c r="S129" s="96">
        <v>340</v>
      </c>
      <c r="T129" s="96"/>
      <c r="U129" s="96"/>
    </row>
    <row r="130" spans="1:21" s="5" customFormat="1" ht="12.75">
      <c r="A130" s="100">
        <v>34</v>
      </c>
      <c r="B130" s="102" t="s">
        <v>25</v>
      </c>
      <c r="C130" s="97">
        <f>+C131</f>
        <v>0</v>
      </c>
      <c r="D130" s="97">
        <f aca="true" t="shared" si="38" ref="D130:S130">+D131</f>
        <v>0</v>
      </c>
      <c r="E130" s="97">
        <f t="shared" si="38"/>
        <v>0</v>
      </c>
      <c r="F130" s="97">
        <v>0</v>
      </c>
      <c r="G130" s="97"/>
      <c r="H130" s="97">
        <f t="shared" si="38"/>
        <v>0</v>
      </c>
      <c r="I130" s="97">
        <f t="shared" si="38"/>
        <v>0</v>
      </c>
      <c r="J130" s="97">
        <f t="shared" si="38"/>
        <v>0</v>
      </c>
      <c r="K130" s="97">
        <f t="shared" si="38"/>
        <v>0</v>
      </c>
      <c r="L130" s="97">
        <f t="shared" si="38"/>
        <v>0</v>
      </c>
      <c r="M130" s="97">
        <f t="shared" si="38"/>
        <v>0</v>
      </c>
      <c r="N130" s="97">
        <f t="shared" si="38"/>
        <v>0</v>
      </c>
      <c r="O130" s="97">
        <f t="shared" si="38"/>
        <v>0</v>
      </c>
      <c r="P130" s="97">
        <f t="shared" si="38"/>
        <v>0</v>
      </c>
      <c r="Q130" s="97">
        <f t="shared" si="38"/>
        <v>0</v>
      </c>
      <c r="R130" s="97">
        <f t="shared" si="38"/>
        <v>0</v>
      </c>
      <c r="S130" s="97">
        <f t="shared" si="38"/>
        <v>0</v>
      </c>
      <c r="T130" s="97">
        <f>SUM(T133)</f>
        <v>0</v>
      </c>
      <c r="U130" s="97">
        <f>SUM(U133)</f>
        <v>0</v>
      </c>
    </row>
    <row r="131" spans="1:21" s="5" customFormat="1" ht="12.75">
      <c r="A131" s="100">
        <v>343</v>
      </c>
      <c r="B131" s="102" t="s">
        <v>26</v>
      </c>
      <c r="C131" s="97">
        <f>SUM(C132:C133)</f>
        <v>0</v>
      </c>
      <c r="D131" s="97">
        <f aca="true" t="shared" si="39" ref="D131:S131">SUM(D132:D133)</f>
        <v>0</v>
      </c>
      <c r="E131" s="97">
        <f t="shared" si="39"/>
        <v>0</v>
      </c>
      <c r="F131" s="97">
        <v>0</v>
      </c>
      <c r="G131" s="97"/>
      <c r="H131" s="97">
        <f t="shared" si="39"/>
        <v>0</v>
      </c>
      <c r="I131" s="97">
        <f t="shared" si="39"/>
        <v>0</v>
      </c>
      <c r="J131" s="97">
        <f t="shared" si="39"/>
        <v>0</v>
      </c>
      <c r="K131" s="97">
        <f t="shared" si="39"/>
        <v>0</v>
      </c>
      <c r="L131" s="97">
        <f t="shared" si="39"/>
        <v>0</v>
      </c>
      <c r="M131" s="97">
        <f t="shared" si="39"/>
        <v>0</v>
      </c>
      <c r="N131" s="97">
        <f t="shared" si="39"/>
        <v>0</v>
      </c>
      <c r="O131" s="97">
        <f t="shared" si="39"/>
        <v>0</v>
      </c>
      <c r="P131" s="97">
        <f t="shared" si="39"/>
        <v>0</v>
      </c>
      <c r="Q131" s="97">
        <f t="shared" si="39"/>
        <v>0</v>
      </c>
      <c r="R131" s="97">
        <f t="shared" si="39"/>
        <v>0</v>
      </c>
      <c r="S131" s="97">
        <f t="shared" si="39"/>
        <v>0</v>
      </c>
      <c r="T131" s="97"/>
      <c r="U131" s="97"/>
    </row>
    <row r="132" spans="1:21" s="5" customFormat="1" ht="12.75">
      <c r="A132" s="103">
        <v>3431</v>
      </c>
      <c r="B132" s="101" t="s">
        <v>58</v>
      </c>
      <c r="C132" s="96">
        <f>SUM(D132:Q132)</f>
        <v>0</v>
      </c>
      <c r="D132" s="97"/>
      <c r="E132" s="97"/>
      <c r="F132" s="97"/>
      <c r="G132" s="97"/>
      <c r="H132" s="97"/>
      <c r="I132" s="97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</row>
    <row r="133" spans="1:21" ht="12.75">
      <c r="A133" s="103">
        <v>3433</v>
      </c>
      <c r="B133" s="101" t="s">
        <v>59</v>
      </c>
      <c r="C133" s="96">
        <f>SUM(D133:Q133)</f>
        <v>0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</row>
    <row r="134" spans="1:23" s="5" customFormat="1" ht="21">
      <c r="A134" s="100">
        <v>4</v>
      </c>
      <c r="B134" s="102" t="s">
        <v>27</v>
      </c>
      <c r="C134" s="97">
        <f>+C135</f>
        <v>215000</v>
      </c>
      <c r="D134" s="97">
        <f aca="true" t="shared" si="40" ref="D134:S134">+D135</f>
        <v>0</v>
      </c>
      <c r="E134" s="97">
        <f t="shared" si="40"/>
        <v>0</v>
      </c>
      <c r="F134" s="97">
        <v>0</v>
      </c>
      <c r="G134" s="97"/>
      <c r="H134" s="97">
        <f t="shared" si="40"/>
        <v>0</v>
      </c>
      <c r="I134" s="97">
        <f t="shared" si="40"/>
        <v>0</v>
      </c>
      <c r="J134" s="97">
        <v>140000</v>
      </c>
      <c r="K134" s="97">
        <f t="shared" si="40"/>
        <v>25000</v>
      </c>
      <c r="L134" s="97">
        <f t="shared" si="40"/>
        <v>0</v>
      </c>
      <c r="M134" s="97">
        <f t="shared" si="40"/>
        <v>0</v>
      </c>
      <c r="N134" s="97">
        <f t="shared" si="40"/>
        <v>0</v>
      </c>
      <c r="O134" s="97">
        <f t="shared" si="40"/>
        <v>40000</v>
      </c>
      <c r="P134" s="97">
        <f t="shared" si="40"/>
        <v>10000</v>
      </c>
      <c r="Q134" s="97">
        <f t="shared" si="40"/>
        <v>0</v>
      </c>
      <c r="R134" s="97">
        <f t="shared" si="40"/>
        <v>0</v>
      </c>
      <c r="S134" s="97">
        <f t="shared" si="40"/>
        <v>0</v>
      </c>
      <c r="T134" s="97">
        <v>215000</v>
      </c>
      <c r="U134" s="97">
        <v>215000</v>
      </c>
      <c r="W134" s="46"/>
    </row>
    <row r="135" spans="1:21" s="5" customFormat="1" ht="21">
      <c r="A135" s="100">
        <v>42</v>
      </c>
      <c r="B135" s="102" t="s">
        <v>28</v>
      </c>
      <c r="C135" s="97">
        <f>+C136+C143</f>
        <v>215000</v>
      </c>
      <c r="D135" s="97">
        <f>+D136+D143</f>
        <v>0</v>
      </c>
      <c r="E135" s="97">
        <f>+E136+E143</f>
        <v>0</v>
      </c>
      <c r="F135" s="97">
        <v>0</v>
      </c>
      <c r="G135" s="97"/>
      <c r="H135" s="97">
        <f>+H136+H143</f>
        <v>0</v>
      </c>
      <c r="I135" s="97">
        <f>+I136+I143</f>
        <v>0</v>
      </c>
      <c r="J135" s="97">
        <v>140000</v>
      </c>
      <c r="K135" s="97">
        <f aca="true" t="shared" si="41" ref="K135:S135">+K136+K143</f>
        <v>25000</v>
      </c>
      <c r="L135" s="97">
        <f t="shared" si="41"/>
        <v>0</v>
      </c>
      <c r="M135" s="97">
        <f t="shared" si="41"/>
        <v>0</v>
      </c>
      <c r="N135" s="97">
        <f t="shared" si="41"/>
        <v>0</v>
      </c>
      <c r="O135" s="97">
        <f t="shared" si="41"/>
        <v>40000</v>
      </c>
      <c r="P135" s="97">
        <f t="shared" si="41"/>
        <v>10000</v>
      </c>
      <c r="Q135" s="97">
        <f t="shared" si="41"/>
        <v>0</v>
      </c>
      <c r="R135" s="97">
        <f t="shared" si="41"/>
        <v>0</v>
      </c>
      <c r="S135" s="97">
        <f t="shared" si="41"/>
        <v>0</v>
      </c>
      <c r="T135" s="97">
        <v>215000</v>
      </c>
      <c r="U135" s="97">
        <v>65000</v>
      </c>
    </row>
    <row r="136" spans="1:21" s="5" customFormat="1" ht="12.75">
      <c r="A136" s="100">
        <v>422</v>
      </c>
      <c r="B136" s="102" t="s">
        <v>99</v>
      </c>
      <c r="C136" s="97">
        <f>SUM(C137:C142)</f>
        <v>190000</v>
      </c>
      <c r="D136" s="97">
        <f aca="true" t="shared" si="42" ref="D136:S136">SUM(D137:D142)</f>
        <v>0</v>
      </c>
      <c r="E136" s="97">
        <f t="shared" si="42"/>
        <v>0</v>
      </c>
      <c r="F136" s="97">
        <v>0</v>
      </c>
      <c r="G136" s="97"/>
      <c r="H136" s="97">
        <f t="shared" si="42"/>
        <v>0</v>
      </c>
      <c r="I136" s="97">
        <f t="shared" si="42"/>
        <v>0</v>
      </c>
      <c r="J136" s="97">
        <v>130000</v>
      </c>
      <c r="K136" s="97">
        <f t="shared" si="42"/>
        <v>20000</v>
      </c>
      <c r="L136" s="97">
        <f t="shared" si="42"/>
        <v>0</v>
      </c>
      <c r="M136" s="97">
        <f t="shared" si="42"/>
        <v>0</v>
      </c>
      <c r="N136" s="97">
        <f t="shared" si="42"/>
        <v>0</v>
      </c>
      <c r="O136" s="97">
        <f t="shared" si="42"/>
        <v>30000</v>
      </c>
      <c r="P136" s="97">
        <f t="shared" si="42"/>
        <v>10000</v>
      </c>
      <c r="Q136" s="97">
        <f t="shared" si="42"/>
        <v>0</v>
      </c>
      <c r="R136" s="97">
        <f t="shared" si="42"/>
        <v>0</v>
      </c>
      <c r="S136" s="97">
        <f t="shared" si="42"/>
        <v>0</v>
      </c>
      <c r="T136" s="97"/>
      <c r="U136" s="97"/>
    </row>
    <row r="137" spans="1:21" ht="12.75">
      <c r="A137" s="104">
        <v>4221</v>
      </c>
      <c r="B137" s="105" t="s">
        <v>67</v>
      </c>
      <c r="C137" s="96">
        <f>SUM(D137:Q137)</f>
        <v>90000</v>
      </c>
      <c r="D137" s="96"/>
      <c r="E137" s="96"/>
      <c r="F137" s="96"/>
      <c r="G137" s="96"/>
      <c r="H137" s="96"/>
      <c r="I137" s="96"/>
      <c r="J137" s="98">
        <v>50000</v>
      </c>
      <c r="K137" s="96">
        <v>10000</v>
      </c>
      <c r="L137" s="96"/>
      <c r="M137" s="96"/>
      <c r="N137" s="96"/>
      <c r="O137" s="96">
        <v>20000</v>
      </c>
      <c r="P137" s="96">
        <v>10000</v>
      </c>
      <c r="Q137" s="96"/>
      <c r="R137" s="96"/>
      <c r="S137" s="96"/>
      <c r="T137" s="96"/>
      <c r="U137" s="96"/>
    </row>
    <row r="138" spans="1:21" ht="12.75">
      <c r="A138" s="104">
        <v>4222</v>
      </c>
      <c r="B138" s="105" t="s">
        <v>126</v>
      </c>
      <c r="C138" s="96">
        <v>10000</v>
      </c>
      <c r="D138" s="96"/>
      <c r="E138" s="96"/>
      <c r="F138" s="96"/>
      <c r="G138" s="96"/>
      <c r="H138" s="96"/>
      <c r="I138" s="96"/>
      <c r="J138" s="98"/>
      <c r="K138" s="96">
        <v>10000</v>
      </c>
      <c r="L138" s="96"/>
      <c r="M138" s="96"/>
      <c r="N138" s="96"/>
      <c r="O138" s="96"/>
      <c r="P138" s="96"/>
      <c r="Q138" s="96"/>
      <c r="R138" s="96"/>
      <c r="S138" s="96"/>
      <c r="T138" s="96"/>
      <c r="U138" s="96"/>
    </row>
    <row r="139" spans="1:21" ht="12.75">
      <c r="A139" s="104">
        <v>4223</v>
      </c>
      <c r="B139" s="105" t="s">
        <v>68</v>
      </c>
      <c r="C139" s="96"/>
      <c r="D139" s="96"/>
      <c r="E139" s="96"/>
      <c r="F139" s="96"/>
      <c r="G139" s="96"/>
      <c r="H139" s="96"/>
      <c r="I139" s="96"/>
      <c r="J139" s="98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</row>
    <row r="140" spans="1:21" ht="12.75">
      <c r="A140" s="104">
        <v>4225</v>
      </c>
      <c r="B140" s="105" t="s">
        <v>130</v>
      </c>
      <c r="C140" s="96"/>
      <c r="D140" s="96"/>
      <c r="E140" s="96"/>
      <c r="F140" s="96"/>
      <c r="G140" s="96"/>
      <c r="H140" s="96"/>
      <c r="I140" s="96"/>
      <c r="J140" s="98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</row>
    <row r="141" spans="1:21" ht="12.75">
      <c r="A141" s="104">
        <v>4226</v>
      </c>
      <c r="B141" s="105" t="s">
        <v>131</v>
      </c>
      <c r="C141" s="96">
        <v>30000</v>
      </c>
      <c r="D141" s="96"/>
      <c r="E141" s="96"/>
      <c r="F141" s="96"/>
      <c r="G141" s="96"/>
      <c r="H141" s="96"/>
      <c r="I141" s="96"/>
      <c r="J141" s="98">
        <v>30000</v>
      </c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</row>
    <row r="142" spans="1:21" ht="12.75">
      <c r="A142" s="104">
        <v>4227</v>
      </c>
      <c r="B142" s="107" t="s">
        <v>132</v>
      </c>
      <c r="C142" s="96">
        <f>SUM(D142:Q142)</f>
        <v>60000</v>
      </c>
      <c r="D142" s="96"/>
      <c r="E142" s="96"/>
      <c r="F142" s="96"/>
      <c r="G142" s="96"/>
      <c r="H142" s="96"/>
      <c r="I142" s="96"/>
      <c r="J142" s="98">
        <v>50000</v>
      </c>
      <c r="K142" s="96">
        <v>0</v>
      </c>
      <c r="L142" s="96"/>
      <c r="M142" s="96"/>
      <c r="N142" s="96"/>
      <c r="O142" s="96">
        <v>10000</v>
      </c>
      <c r="P142" s="96"/>
      <c r="Q142" s="96"/>
      <c r="R142" s="96"/>
      <c r="S142" s="96"/>
      <c r="T142" s="96"/>
      <c r="U142" s="96"/>
    </row>
    <row r="143" spans="1:21" ht="12.75">
      <c r="A143" s="165">
        <v>424</v>
      </c>
      <c r="B143" s="167" t="s">
        <v>101</v>
      </c>
      <c r="C143" s="118">
        <v>25000</v>
      </c>
      <c r="D143" s="118">
        <f aca="true" t="shared" si="43" ref="D143:S143">SUM(D144)</f>
        <v>0</v>
      </c>
      <c r="E143" s="118">
        <f t="shared" si="43"/>
        <v>0</v>
      </c>
      <c r="F143" s="118">
        <v>0</v>
      </c>
      <c r="G143" s="118"/>
      <c r="H143" s="118">
        <f t="shared" si="43"/>
        <v>0</v>
      </c>
      <c r="I143" s="118">
        <f t="shared" si="43"/>
        <v>0</v>
      </c>
      <c r="J143" s="118">
        <v>10000</v>
      </c>
      <c r="K143" s="118">
        <v>5000</v>
      </c>
      <c r="L143" s="118">
        <f t="shared" si="43"/>
        <v>0</v>
      </c>
      <c r="M143" s="118">
        <f t="shared" si="43"/>
        <v>0</v>
      </c>
      <c r="N143" s="118">
        <f t="shared" si="43"/>
        <v>0</v>
      </c>
      <c r="O143" s="118">
        <f t="shared" si="43"/>
        <v>10000</v>
      </c>
      <c r="P143" s="118">
        <f t="shared" si="43"/>
        <v>0</v>
      </c>
      <c r="Q143" s="118">
        <f t="shared" si="43"/>
        <v>0</v>
      </c>
      <c r="R143" s="118">
        <f t="shared" si="43"/>
        <v>0</v>
      </c>
      <c r="S143" s="118">
        <f t="shared" si="43"/>
        <v>0</v>
      </c>
      <c r="T143" s="118"/>
      <c r="U143" s="118"/>
    </row>
    <row r="144" spans="1:21" ht="13.5" thickBot="1">
      <c r="A144" s="129">
        <v>4241</v>
      </c>
      <c r="B144" s="130" t="s">
        <v>70</v>
      </c>
      <c r="C144" s="131">
        <f>SUM(D144:Q144)</f>
        <v>25000</v>
      </c>
      <c r="D144" s="131"/>
      <c r="E144" s="131"/>
      <c r="F144" s="131"/>
      <c r="G144" s="131"/>
      <c r="H144" s="131"/>
      <c r="I144" s="131"/>
      <c r="J144" s="132">
        <v>10000</v>
      </c>
      <c r="K144" s="131">
        <v>5000</v>
      </c>
      <c r="L144" s="131"/>
      <c r="M144" s="131"/>
      <c r="N144" s="131"/>
      <c r="O144" s="131">
        <v>10000</v>
      </c>
      <c r="P144" s="131"/>
      <c r="Q144" s="131"/>
      <c r="R144" s="131"/>
      <c r="S144" s="131"/>
      <c r="T144" s="131"/>
      <c r="U144" s="131"/>
    </row>
    <row r="145" spans="1:21" s="5" customFormat="1" ht="14.25" thickBot="1" thickTop="1">
      <c r="A145" s="124"/>
      <c r="B145" s="125" t="s">
        <v>71</v>
      </c>
      <c r="C145" s="172">
        <f>SUM(D145:S145)</f>
        <v>6743200</v>
      </c>
      <c r="D145" s="123">
        <f>+D94+D134</f>
        <v>0</v>
      </c>
      <c r="E145" s="123">
        <v>0</v>
      </c>
      <c r="F145" s="123">
        <v>22000</v>
      </c>
      <c r="G145" s="123">
        <v>5000</v>
      </c>
      <c r="H145" s="123">
        <f aca="true" t="shared" si="44" ref="H145:R145">+H94+H134</f>
        <v>20000</v>
      </c>
      <c r="I145" s="123">
        <f t="shared" si="44"/>
        <v>36000</v>
      </c>
      <c r="J145" s="123">
        <f>+J94+J134</f>
        <v>377600</v>
      </c>
      <c r="K145" s="123">
        <f t="shared" si="44"/>
        <v>83400</v>
      </c>
      <c r="L145" s="123">
        <f t="shared" si="44"/>
        <v>52700</v>
      </c>
      <c r="M145" s="123">
        <f t="shared" si="44"/>
        <v>50000</v>
      </c>
      <c r="N145" s="123">
        <f t="shared" si="44"/>
        <v>15000</v>
      </c>
      <c r="O145" s="123">
        <f t="shared" si="44"/>
        <v>50000</v>
      </c>
      <c r="P145" s="123">
        <f t="shared" si="44"/>
        <v>40000</v>
      </c>
      <c r="Q145" s="123">
        <v>0</v>
      </c>
      <c r="R145" s="172">
        <f t="shared" si="44"/>
        <v>5788000</v>
      </c>
      <c r="S145" s="172">
        <v>203500</v>
      </c>
      <c r="T145" s="123">
        <v>6743200</v>
      </c>
      <c r="U145" s="123">
        <v>6743200</v>
      </c>
    </row>
    <row r="146" spans="1:21" s="5" customFormat="1" ht="14.25" thickBot="1" thickTop="1">
      <c r="A146" s="126"/>
      <c r="B146" s="138"/>
      <c r="C146" s="97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70"/>
      <c r="R146" s="173"/>
      <c r="S146" s="174"/>
      <c r="T146" s="171"/>
      <c r="U146" s="139"/>
    </row>
    <row r="147" spans="1:21" s="5" customFormat="1" ht="72" thickBot="1" thickTop="1">
      <c r="A147" s="136" t="s">
        <v>31</v>
      </c>
      <c r="B147" s="122" t="s">
        <v>83</v>
      </c>
      <c r="C147" s="57" t="s">
        <v>90</v>
      </c>
      <c r="D147" s="137" t="s">
        <v>84</v>
      </c>
      <c r="E147" s="137" t="s">
        <v>85</v>
      </c>
      <c r="F147" s="137" t="s">
        <v>141</v>
      </c>
      <c r="G147" s="137" t="s">
        <v>137</v>
      </c>
      <c r="H147" s="137" t="s">
        <v>5</v>
      </c>
      <c r="I147" s="137" t="s">
        <v>78</v>
      </c>
      <c r="J147" s="137" t="s">
        <v>6</v>
      </c>
      <c r="K147" s="137" t="s">
        <v>79</v>
      </c>
      <c r="L147" s="137" t="s">
        <v>80</v>
      </c>
      <c r="M147" s="137" t="s">
        <v>81</v>
      </c>
      <c r="N147" s="137" t="s">
        <v>150</v>
      </c>
      <c r="O147" s="137" t="s">
        <v>18</v>
      </c>
      <c r="P147" s="137" t="s">
        <v>9</v>
      </c>
      <c r="Q147" s="137" t="s">
        <v>143</v>
      </c>
      <c r="R147" s="159" t="s">
        <v>93</v>
      </c>
      <c r="S147" s="159" t="s">
        <v>127</v>
      </c>
      <c r="T147" s="57" t="s">
        <v>30</v>
      </c>
      <c r="U147" s="57" t="s">
        <v>91</v>
      </c>
    </row>
    <row r="148" spans="1:21" s="5" customFormat="1" ht="13.5" thickTop="1">
      <c r="A148" s="111">
        <v>3</v>
      </c>
      <c r="B148" s="119" t="s">
        <v>19</v>
      </c>
      <c r="C148" s="120">
        <v>52000</v>
      </c>
      <c r="D148" s="120">
        <f aca="true" t="shared" si="45" ref="D148:S148">+D149+D150</f>
        <v>0</v>
      </c>
      <c r="E148" s="120">
        <f t="shared" si="45"/>
        <v>0</v>
      </c>
      <c r="F148" s="120">
        <v>0</v>
      </c>
      <c r="G148" s="120">
        <v>0</v>
      </c>
      <c r="H148" s="120">
        <f t="shared" si="45"/>
        <v>0</v>
      </c>
      <c r="I148" s="120">
        <f t="shared" si="45"/>
        <v>0</v>
      </c>
      <c r="J148" s="120">
        <f t="shared" si="45"/>
        <v>0</v>
      </c>
      <c r="K148" s="120">
        <f t="shared" si="45"/>
        <v>0</v>
      </c>
      <c r="L148" s="120">
        <f t="shared" si="45"/>
        <v>0</v>
      </c>
      <c r="M148" s="120">
        <f t="shared" si="45"/>
        <v>0</v>
      </c>
      <c r="N148" s="120">
        <f t="shared" si="45"/>
        <v>0</v>
      </c>
      <c r="O148" s="120">
        <f t="shared" si="45"/>
        <v>0</v>
      </c>
      <c r="P148" s="120">
        <f t="shared" si="45"/>
        <v>0</v>
      </c>
      <c r="Q148" s="120">
        <v>0</v>
      </c>
      <c r="R148" s="120">
        <f t="shared" si="45"/>
        <v>0</v>
      </c>
      <c r="S148" s="120">
        <f t="shared" si="45"/>
        <v>52000</v>
      </c>
      <c r="T148" s="120">
        <f>+T149+T150</f>
        <v>52000</v>
      </c>
      <c r="U148" s="120">
        <f>+U149+U150</f>
        <v>52000</v>
      </c>
    </row>
    <row r="149" spans="1:21" s="5" customFormat="1" ht="12.75">
      <c r="A149" s="100">
        <v>31</v>
      </c>
      <c r="B149" s="102" t="s">
        <v>20</v>
      </c>
      <c r="C149" s="97">
        <v>0</v>
      </c>
      <c r="D149" s="97">
        <v>0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0</v>
      </c>
      <c r="U149" s="97">
        <v>0</v>
      </c>
    </row>
    <row r="150" spans="1:21" s="5" customFormat="1" ht="12.75">
      <c r="A150" s="100">
        <v>32</v>
      </c>
      <c r="B150" s="102" t="s">
        <v>24</v>
      </c>
      <c r="C150" s="97">
        <v>52000</v>
      </c>
      <c r="D150" s="97">
        <f aca="true" t="shared" si="46" ref="D150:S150">+D151+D153</f>
        <v>0</v>
      </c>
      <c r="E150" s="97">
        <f t="shared" si="46"/>
        <v>0</v>
      </c>
      <c r="F150" s="97"/>
      <c r="G150" s="97"/>
      <c r="H150" s="97">
        <f t="shared" si="46"/>
        <v>0</v>
      </c>
      <c r="I150" s="97">
        <f t="shared" si="46"/>
        <v>0</v>
      </c>
      <c r="J150" s="97">
        <f t="shared" si="46"/>
        <v>0</v>
      </c>
      <c r="K150" s="97">
        <f t="shared" si="46"/>
        <v>0</v>
      </c>
      <c r="L150" s="97">
        <f t="shared" si="46"/>
        <v>0</v>
      </c>
      <c r="M150" s="97">
        <f t="shared" si="46"/>
        <v>0</v>
      </c>
      <c r="N150" s="97">
        <f t="shared" si="46"/>
        <v>0</v>
      </c>
      <c r="O150" s="97">
        <f t="shared" si="46"/>
        <v>0</v>
      </c>
      <c r="P150" s="97">
        <f t="shared" si="46"/>
        <v>0</v>
      </c>
      <c r="Q150" s="97"/>
      <c r="R150" s="97">
        <f t="shared" si="46"/>
        <v>0</v>
      </c>
      <c r="S150" s="97">
        <f t="shared" si="46"/>
        <v>52000</v>
      </c>
      <c r="T150" s="97">
        <v>52000</v>
      </c>
      <c r="U150" s="97">
        <v>52000</v>
      </c>
    </row>
    <row r="151" spans="1:21" s="5" customFormat="1" ht="12.75">
      <c r="A151" s="160">
        <v>322</v>
      </c>
      <c r="B151" s="162" t="s">
        <v>95</v>
      </c>
      <c r="C151" s="97">
        <v>35000</v>
      </c>
      <c r="D151" s="97">
        <f aca="true" t="shared" si="47" ref="D151:S151">+D152</f>
        <v>0</v>
      </c>
      <c r="E151" s="97">
        <f t="shared" si="47"/>
        <v>0</v>
      </c>
      <c r="F151" s="97"/>
      <c r="G151" s="97"/>
      <c r="H151" s="97">
        <f t="shared" si="47"/>
        <v>0</v>
      </c>
      <c r="I151" s="97">
        <f t="shared" si="47"/>
        <v>0</v>
      </c>
      <c r="J151" s="97">
        <f t="shared" si="47"/>
        <v>0</v>
      </c>
      <c r="K151" s="97">
        <f t="shared" si="47"/>
        <v>0</v>
      </c>
      <c r="L151" s="97">
        <f t="shared" si="47"/>
        <v>0</v>
      </c>
      <c r="M151" s="97">
        <f t="shared" si="47"/>
        <v>0</v>
      </c>
      <c r="N151" s="97">
        <f t="shared" si="47"/>
        <v>0</v>
      </c>
      <c r="O151" s="97">
        <f t="shared" si="47"/>
        <v>0</v>
      </c>
      <c r="P151" s="97">
        <f t="shared" si="47"/>
        <v>0</v>
      </c>
      <c r="Q151" s="97"/>
      <c r="R151" s="97">
        <f t="shared" si="47"/>
        <v>0</v>
      </c>
      <c r="S151" s="97">
        <f t="shared" si="47"/>
        <v>35000</v>
      </c>
      <c r="T151" s="97"/>
      <c r="U151" s="97"/>
    </row>
    <row r="152" spans="1:21" ht="12.75">
      <c r="A152" s="104">
        <v>3222</v>
      </c>
      <c r="B152" s="107" t="s">
        <v>82</v>
      </c>
      <c r="C152" s="96">
        <v>35000</v>
      </c>
      <c r="D152" s="99"/>
      <c r="E152" s="99"/>
      <c r="F152" s="99"/>
      <c r="G152" s="99"/>
      <c r="H152" s="96"/>
      <c r="I152" s="96"/>
      <c r="J152" s="96"/>
      <c r="K152" s="96"/>
      <c r="L152" s="96"/>
      <c r="M152" s="96"/>
      <c r="N152" s="96"/>
      <c r="O152" s="96"/>
      <c r="P152" s="96"/>
      <c r="Q152" s="99"/>
      <c r="R152" s="99"/>
      <c r="S152" s="99">
        <v>35000</v>
      </c>
      <c r="T152" s="96"/>
      <c r="U152" s="96"/>
    </row>
    <row r="153" spans="1:21" ht="12.75">
      <c r="A153" s="160">
        <v>323</v>
      </c>
      <c r="B153" s="162" t="s">
        <v>96</v>
      </c>
      <c r="C153" s="118">
        <v>17000</v>
      </c>
      <c r="D153" s="118">
        <f aca="true" t="shared" si="48" ref="D153:S153">+D154</f>
        <v>0</v>
      </c>
      <c r="E153" s="118">
        <f t="shared" si="48"/>
        <v>0</v>
      </c>
      <c r="F153" s="118"/>
      <c r="G153" s="118"/>
      <c r="H153" s="118">
        <f t="shared" si="48"/>
        <v>0</v>
      </c>
      <c r="I153" s="118">
        <f t="shared" si="48"/>
        <v>0</v>
      </c>
      <c r="J153" s="118">
        <f t="shared" si="48"/>
        <v>0</v>
      </c>
      <c r="K153" s="118">
        <f t="shared" si="48"/>
        <v>0</v>
      </c>
      <c r="L153" s="118">
        <f t="shared" si="48"/>
        <v>0</v>
      </c>
      <c r="M153" s="118">
        <f t="shared" si="48"/>
        <v>0</v>
      </c>
      <c r="N153" s="118">
        <f t="shared" si="48"/>
        <v>0</v>
      </c>
      <c r="O153" s="118">
        <f t="shared" si="48"/>
        <v>0</v>
      </c>
      <c r="P153" s="118">
        <f t="shared" si="48"/>
        <v>0</v>
      </c>
      <c r="Q153" s="118"/>
      <c r="R153" s="118">
        <f t="shared" si="48"/>
        <v>0</v>
      </c>
      <c r="S153" s="118">
        <f t="shared" si="48"/>
        <v>17000</v>
      </c>
      <c r="T153" s="118"/>
      <c r="U153" s="118"/>
    </row>
    <row r="154" spans="1:21" ht="13.5" thickBot="1">
      <c r="A154" s="140">
        <v>3239</v>
      </c>
      <c r="B154" s="141" t="s">
        <v>53</v>
      </c>
      <c r="C154" s="131">
        <v>17000</v>
      </c>
      <c r="D154" s="142"/>
      <c r="E154" s="142"/>
      <c r="F154" s="142"/>
      <c r="G154" s="142"/>
      <c r="H154" s="131"/>
      <c r="I154" s="131"/>
      <c r="J154" s="131"/>
      <c r="K154" s="131"/>
      <c r="L154" s="131"/>
      <c r="M154" s="131"/>
      <c r="N154" s="131"/>
      <c r="O154" s="131"/>
      <c r="P154" s="131"/>
      <c r="Q154" s="142"/>
      <c r="R154" s="142"/>
      <c r="S154" s="142">
        <v>17000</v>
      </c>
      <c r="T154" s="131"/>
      <c r="U154" s="131"/>
    </row>
    <row r="155" spans="1:21" ht="14.25" thickBot="1" thickTop="1">
      <c r="A155" s="179"/>
      <c r="B155" s="182" t="s">
        <v>71</v>
      </c>
      <c r="C155" s="123">
        <v>52000</v>
      </c>
      <c r="D155" s="181"/>
      <c r="E155" s="181"/>
      <c r="F155" s="181"/>
      <c r="G155" s="181"/>
      <c r="H155" s="180"/>
      <c r="I155" s="180"/>
      <c r="J155" s="180"/>
      <c r="K155" s="180"/>
      <c r="L155" s="180"/>
      <c r="M155" s="180"/>
      <c r="N155" s="180"/>
      <c r="O155" s="180"/>
      <c r="P155" s="180"/>
      <c r="Q155" s="181"/>
      <c r="R155" s="181"/>
      <c r="S155" s="183">
        <v>52000</v>
      </c>
      <c r="T155" s="123">
        <v>52000</v>
      </c>
      <c r="U155" s="123">
        <v>52000</v>
      </c>
    </row>
    <row r="156" spans="1:21" ht="14.25" thickBot="1" thickTop="1">
      <c r="A156" s="176"/>
      <c r="B156" s="177"/>
      <c r="C156" s="128"/>
      <c r="D156" s="178"/>
      <c r="E156" s="178"/>
      <c r="F156" s="178"/>
      <c r="G156" s="178"/>
      <c r="H156" s="128"/>
      <c r="I156" s="128"/>
      <c r="J156" s="128"/>
      <c r="K156" s="128"/>
      <c r="L156" s="128"/>
      <c r="M156" s="128"/>
      <c r="N156" s="128"/>
      <c r="O156" s="128"/>
      <c r="P156" s="128"/>
      <c r="Q156" s="178"/>
      <c r="R156" s="178"/>
      <c r="S156" s="178"/>
      <c r="T156" s="128"/>
      <c r="U156" s="128"/>
    </row>
    <row r="157" spans="1:21" s="5" customFormat="1" ht="14.25" thickBot="1" thickTop="1">
      <c r="A157" s="143"/>
      <c r="B157" s="125" t="s">
        <v>147</v>
      </c>
      <c r="C157" s="123">
        <v>8091940</v>
      </c>
      <c r="D157" s="123">
        <f>+D148</f>
        <v>0</v>
      </c>
      <c r="E157" s="123">
        <f>+E148</f>
        <v>0</v>
      </c>
      <c r="F157" s="123">
        <v>0</v>
      </c>
      <c r="G157" s="123">
        <v>0</v>
      </c>
      <c r="H157" s="123">
        <f aca="true" t="shared" si="49" ref="H157:R157">+H148</f>
        <v>0</v>
      </c>
      <c r="I157" s="123">
        <f t="shared" si="49"/>
        <v>0</v>
      </c>
      <c r="J157" s="123">
        <f t="shared" si="49"/>
        <v>0</v>
      </c>
      <c r="K157" s="123">
        <f t="shared" si="49"/>
        <v>0</v>
      </c>
      <c r="L157" s="123">
        <f t="shared" si="49"/>
        <v>0</v>
      </c>
      <c r="M157" s="123">
        <f t="shared" si="49"/>
        <v>0</v>
      </c>
      <c r="N157" s="123">
        <f t="shared" si="49"/>
        <v>0</v>
      </c>
      <c r="O157" s="123">
        <f t="shared" si="49"/>
        <v>0</v>
      </c>
      <c r="P157" s="123">
        <f t="shared" si="49"/>
        <v>0</v>
      </c>
      <c r="Q157" s="123">
        <f t="shared" si="49"/>
        <v>0</v>
      </c>
      <c r="R157" s="123">
        <f t="shared" si="49"/>
        <v>0</v>
      </c>
      <c r="S157" s="123">
        <v>0</v>
      </c>
      <c r="T157" s="123">
        <v>8091940</v>
      </c>
      <c r="U157" s="123">
        <v>8091940</v>
      </c>
    </row>
    <row r="158" spans="1:21" ht="13.5" thickTop="1">
      <c r="A158" s="94"/>
      <c r="B158" s="93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</row>
    <row r="159" spans="1:21" ht="12.75">
      <c r="A159" s="54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54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54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54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54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54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54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54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54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54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54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54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54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54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54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>
      <c r="A174" s="54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54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54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54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54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54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54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54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54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54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54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54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54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54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54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54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54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54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54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54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54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>
      <c r="A195" s="54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54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54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54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54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54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54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54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54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54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54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54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54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54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54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54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54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54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54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54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54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54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54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54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54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54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54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54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54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54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54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54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54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54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54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>
      <c r="A230" s="54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54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54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54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54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>
      <c r="A235" s="54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54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54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54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54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>
      <c r="A240" s="54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54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54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54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>
      <c r="A244" s="54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</sheetData>
  <sheetProtection/>
  <mergeCells count="1">
    <mergeCell ref="A1:U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61" r:id="rId1"/>
  <headerFooter alignWithMargins="0">
    <oddFooter>&amp;R&amp;P</oddFooter>
  </headerFooter>
  <rowBreaks count="2" manualBreakCount="2">
    <brk id="50" max="18" man="1"/>
    <brk id="9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Marijana</cp:lastModifiedBy>
  <cp:lastPrinted>2015-06-17T06:57:54Z</cp:lastPrinted>
  <dcterms:created xsi:type="dcterms:W3CDTF">2013-09-11T11:00:21Z</dcterms:created>
  <dcterms:modified xsi:type="dcterms:W3CDTF">2016-01-27T08:08:14Z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